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8" windowWidth="13308" windowHeight="10728"/>
  </bookViews>
  <sheets>
    <sheet name="Лист1" sheetId="1" r:id="rId1"/>
    <sheet name="Лист2" sheetId="2" r:id="rId2"/>
    <sheet name="Лист3" sheetId="3" r:id="rId3"/>
  </sheets>
  <definedNames>
    <definedName name="_xlnm._FilterDatabase" localSheetId="0" hidden="1">Лист1!$A$8:$L$8</definedName>
  </definedNames>
  <calcPr calcId="145621"/>
</workbook>
</file>

<file path=xl/calcChain.xml><?xml version="1.0" encoding="utf-8"?>
<calcChain xmlns="http://schemas.openxmlformats.org/spreadsheetml/2006/main">
  <c r="E206" i="1" l="1"/>
  <c r="F206" i="1"/>
  <c r="D206" i="1"/>
  <c r="F34" i="1" l="1"/>
  <c r="F80" i="1"/>
  <c r="E80" i="1"/>
  <c r="D32" i="1"/>
  <c r="F100" i="1"/>
  <c r="D109" i="1"/>
  <c r="F205" i="1" l="1"/>
  <c r="E205" i="1"/>
  <c r="D205" i="1"/>
  <c r="F203" i="1"/>
  <c r="E203" i="1"/>
  <c r="D203" i="1"/>
  <c r="F201" i="1"/>
  <c r="E201" i="1"/>
  <c r="D201" i="1"/>
  <c r="F199" i="1"/>
  <c r="E199" i="1"/>
  <c r="D199" i="1"/>
  <c r="F197" i="1"/>
  <c r="E197" i="1"/>
  <c r="D197" i="1"/>
  <c r="F195" i="1"/>
  <c r="E195" i="1"/>
  <c r="D195" i="1"/>
  <c r="F192" i="1"/>
  <c r="E192" i="1"/>
  <c r="D192" i="1"/>
  <c r="F190" i="1"/>
  <c r="E190" i="1"/>
  <c r="D190" i="1"/>
  <c r="F188" i="1"/>
  <c r="E188" i="1"/>
  <c r="D188" i="1"/>
  <c r="F186" i="1"/>
  <c r="E186" i="1"/>
  <c r="D186" i="1"/>
  <c r="F184" i="1"/>
  <c r="E184" i="1"/>
  <c r="D184" i="1"/>
  <c r="F182" i="1"/>
  <c r="E182" i="1"/>
  <c r="D182" i="1"/>
  <c r="F180" i="1"/>
  <c r="E180" i="1"/>
  <c r="D180" i="1"/>
  <c r="F178" i="1"/>
  <c r="E178" i="1"/>
  <c r="D178" i="1"/>
  <c r="F175" i="1"/>
  <c r="E175" i="1"/>
  <c r="D175" i="1"/>
  <c r="F173" i="1"/>
  <c r="E173" i="1" s="1"/>
  <c r="D173" i="1" s="1"/>
  <c r="F171" i="1"/>
  <c r="E171" i="1"/>
  <c r="D171" i="1"/>
  <c r="F169" i="1"/>
  <c r="E169" i="1"/>
  <c r="D169" i="1"/>
  <c r="F167" i="1"/>
  <c r="E167" i="1"/>
  <c r="D167" i="1"/>
  <c r="F165" i="1"/>
  <c r="E165" i="1"/>
  <c r="D165" i="1"/>
  <c r="F163" i="1"/>
  <c r="E163" i="1"/>
  <c r="D163" i="1"/>
  <c r="F161" i="1"/>
  <c r="E161" i="1"/>
  <c r="D161" i="1"/>
  <c r="F159" i="1"/>
  <c r="E159" i="1"/>
  <c r="D159" i="1"/>
  <c r="F157" i="1"/>
  <c r="E157" i="1"/>
  <c r="D157" i="1"/>
  <c r="F155" i="1"/>
  <c r="E155" i="1"/>
  <c r="D155" i="1"/>
  <c r="F153" i="1"/>
  <c r="E153" i="1"/>
  <c r="D153" i="1"/>
  <c r="F151" i="1"/>
  <c r="E151" i="1"/>
  <c r="D151" i="1"/>
  <c r="F144" i="1"/>
  <c r="E144" i="1"/>
  <c r="D144" i="1"/>
  <c r="F142" i="1"/>
  <c r="E142" i="1"/>
  <c r="D142" i="1"/>
  <c r="F140" i="1"/>
  <c r="E140" i="1"/>
  <c r="D140" i="1"/>
  <c r="F138" i="1"/>
  <c r="E138" i="1"/>
  <c r="D138" i="1"/>
  <c r="F136" i="1"/>
  <c r="E136" i="1"/>
  <c r="D136" i="1"/>
  <c r="F134" i="1"/>
  <c r="E134" i="1"/>
  <c r="D134" i="1"/>
  <c r="F132" i="1"/>
  <c r="E132" i="1"/>
  <c r="D132" i="1"/>
  <c r="F129" i="1"/>
  <c r="E129" i="1"/>
  <c r="D129" i="1"/>
  <c r="F127" i="1"/>
  <c r="E127" i="1"/>
  <c r="D127" i="1"/>
  <c r="F122" i="1"/>
  <c r="F121" i="1" s="1"/>
  <c r="E122" i="1"/>
  <c r="E121" i="1" s="1"/>
  <c r="D122" i="1"/>
  <c r="D121" i="1" s="1"/>
  <c r="F119" i="1"/>
  <c r="E119" i="1"/>
  <c r="D119" i="1"/>
  <c r="F117" i="1"/>
  <c r="E117" i="1"/>
  <c r="D117" i="1"/>
  <c r="F114" i="1"/>
  <c r="F113" i="1" s="1"/>
  <c r="E114" i="1"/>
  <c r="E113" i="1" s="1"/>
  <c r="D114" i="1"/>
  <c r="D113" i="1" s="1"/>
  <c r="F111" i="1"/>
  <c r="E111" i="1"/>
  <c r="D111" i="1"/>
  <c r="F109" i="1"/>
  <c r="F108" i="1" s="1"/>
  <c r="E109" i="1"/>
  <c r="E108" i="1" s="1"/>
  <c r="D108" i="1"/>
  <c r="F106" i="1"/>
  <c r="E106" i="1"/>
  <c r="D106" i="1"/>
  <c r="F104" i="1"/>
  <c r="E104" i="1"/>
  <c r="D104" i="1"/>
  <c r="F102" i="1"/>
  <c r="E102" i="1"/>
  <c r="D102" i="1"/>
  <c r="E100" i="1"/>
  <c r="D100" i="1"/>
  <c r="F98" i="1"/>
  <c r="E98" i="1"/>
  <c r="D98" i="1"/>
  <c r="F96" i="1"/>
  <c r="E96" i="1"/>
  <c r="D96" i="1"/>
  <c r="F94" i="1"/>
  <c r="E94" i="1"/>
  <c r="D94" i="1"/>
  <c r="F92" i="1"/>
  <c r="E92" i="1"/>
  <c r="D92" i="1"/>
  <c r="F90" i="1"/>
  <c r="E90" i="1"/>
  <c r="D90" i="1"/>
  <c r="F88" i="1"/>
  <c r="E88" i="1"/>
  <c r="D88" i="1"/>
  <c r="F86" i="1"/>
  <c r="F85" i="1" s="1"/>
  <c r="E86" i="1"/>
  <c r="E85" i="1" s="1"/>
  <c r="D86" i="1"/>
  <c r="D85" i="1" s="1"/>
  <c r="F82" i="1"/>
  <c r="E82" i="1"/>
  <c r="D82" i="1"/>
  <c r="D80" i="1"/>
  <c r="F78" i="1"/>
  <c r="F77" i="1" s="1"/>
  <c r="E78" i="1"/>
  <c r="E77" i="1" s="1"/>
  <c r="D78" i="1"/>
  <c r="D77" i="1" s="1"/>
  <c r="F75" i="1"/>
  <c r="F74" i="1" s="1"/>
  <c r="E75" i="1"/>
  <c r="E74" i="1" s="1"/>
  <c r="D75" i="1"/>
  <c r="D74" i="1" s="1"/>
  <c r="F71" i="1"/>
  <c r="F70" i="1" s="1"/>
  <c r="F69" i="1" s="1"/>
  <c r="E71" i="1"/>
  <c r="E70" i="1" s="1"/>
  <c r="E69" i="1" s="1"/>
  <c r="D71" i="1"/>
  <c r="D70" i="1" s="1"/>
  <c r="D69" i="1" s="1"/>
  <c r="F66" i="1"/>
  <c r="F63" i="1" s="1"/>
  <c r="F62" i="1" s="1"/>
  <c r="E66" i="1"/>
  <c r="E63" i="1" s="1"/>
  <c r="E62" i="1" s="1"/>
  <c r="D66" i="1"/>
  <c r="D63" i="1" s="1"/>
  <c r="D62" i="1" s="1"/>
  <c r="F60" i="1"/>
  <c r="F59" i="1" s="1"/>
  <c r="E60" i="1"/>
  <c r="E59" i="1" s="1"/>
  <c r="D60" i="1"/>
  <c r="D59" i="1" s="1"/>
  <c r="F57" i="1"/>
  <c r="F56" i="1" s="1"/>
  <c r="E57" i="1"/>
  <c r="E56" i="1" s="1"/>
  <c r="D57" i="1"/>
  <c r="D56" i="1" s="1"/>
  <c r="F54" i="1"/>
  <c r="E54" i="1"/>
  <c r="D54" i="1"/>
  <c r="F52" i="1"/>
  <c r="E52" i="1"/>
  <c r="D52" i="1"/>
  <c r="F49" i="1"/>
  <c r="E49" i="1"/>
  <c r="D49" i="1"/>
  <c r="F46" i="1"/>
  <c r="E46" i="1"/>
  <c r="D46" i="1"/>
  <c r="F43" i="1"/>
  <c r="F42" i="1" s="1"/>
  <c r="E43" i="1"/>
  <c r="E42" i="1" s="1"/>
  <c r="D43" i="1"/>
  <c r="D42" i="1" s="1"/>
  <c r="F40" i="1"/>
  <c r="E40" i="1"/>
  <c r="D40" i="1"/>
  <c r="F38" i="1"/>
  <c r="E38" i="1"/>
  <c r="D38" i="1"/>
  <c r="F36" i="1"/>
  <c r="E36" i="1"/>
  <c r="D36" i="1"/>
  <c r="E34" i="1"/>
  <c r="D34" i="1"/>
  <c r="D31" i="1" s="1"/>
  <c r="F32" i="1"/>
  <c r="E32" i="1"/>
  <c r="F25" i="1"/>
  <c r="F24" i="1" s="1"/>
  <c r="E25" i="1"/>
  <c r="E24" i="1" s="1"/>
  <c r="D25" i="1"/>
  <c r="D24" i="1" s="1"/>
  <c r="F15" i="1"/>
  <c r="F14" i="1" s="1"/>
  <c r="E15" i="1"/>
  <c r="E14" i="1" s="1"/>
  <c r="D15" i="1"/>
  <c r="D14" i="1" s="1"/>
  <c r="D73" i="1" l="1"/>
  <c r="D48" i="1"/>
  <c r="D45" i="1" s="1"/>
  <c r="E48" i="1"/>
  <c r="E45" i="1" s="1"/>
  <c r="D194" i="1"/>
  <c r="D177" i="1"/>
  <c r="F126" i="1"/>
  <c r="D126" i="1"/>
  <c r="F73" i="1"/>
  <c r="D131" i="1"/>
  <c r="E131" i="1"/>
  <c r="E73" i="1"/>
  <c r="F131" i="1"/>
  <c r="E31" i="1"/>
  <c r="E30" i="1" s="1"/>
  <c r="F31" i="1"/>
  <c r="F30" i="1" s="1"/>
  <c r="E194" i="1"/>
  <c r="D84" i="1"/>
  <c r="E177" i="1"/>
  <c r="F48" i="1"/>
  <c r="F45" i="1" s="1"/>
  <c r="E126" i="1"/>
  <c r="F194" i="1"/>
  <c r="D30" i="1"/>
  <c r="F177" i="1"/>
  <c r="E84" i="1"/>
  <c r="F84" i="1"/>
  <c r="D13" i="1" l="1"/>
  <c r="F125" i="1"/>
  <c r="F124" i="1" s="1"/>
  <c r="D125" i="1"/>
  <c r="D124" i="1" s="1"/>
  <c r="F13" i="1"/>
  <c r="E13" i="1"/>
  <c r="E125" i="1"/>
  <c r="E124" i="1" s="1"/>
  <c r="D12" i="1" l="1"/>
  <c r="F12" i="1"/>
  <c r="E12" i="1"/>
</calcChain>
</file>

<file path=xl/sharedStrings.xml><?xml version="1.0" encoding="utf-8"?>
<sst xmlns="http://schemas.openxmlformats.org/spreadsheetml/2006/main" count="404" uniqueCount="390">
  <si>
    <t>Код показателя</t>
  </si>
  <si>
    <t>Наименование показателя</t>
  </si>
  <si>
    <t>000 8 50 00000 00 0000 000</t>
  </si>
  <si>
    <t>Доходы бюджета – Всего</t>
  </si>
  <si>
    <t>000 1 00 00000 00 0000 000</t>
  </si>
  <si>
    <t>НАЛОГОВЫЕ И НЕНАЛГОВЫЕ ДОХОДЫ</t>
  </si>
  <si>
    <t>000 1 01 00000 00 0000 000</t>
  </si>
  <si>
    <t>НАЛОГИ НА ПРИБЫЛЬ, ДОХОДЫ</t>
  </si>
  <si>
    <t>000 1 01 02000 01 0000 110</t>
  </si>
  <si>
    <t>Налог на доходы физических лиц</t>
  </si>
  <si>
    <t>000 1 01 02010 01 0000 110</t>
  </si>
  <si>
    <t>000 1 01 02020 01 0000 110</t>
  </si>
  <si>
    <t>000 1 01 02030 01 0000 110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</si>
  <si>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</si>
  <si>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</si>
  <si>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</si>
  <si>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</si>
  <si>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</si>
  <si>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</si>
  <si>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</si>
  <si>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</si>
  <si>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</si>
  <si>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</si>
  <si>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000 1 05 02000 02 0000 110</t>
  </si>
  <si>
    <t>Единый налог на вмененный доход для отдельных видов деятельности</t>
  </si>
  <si>
    <t>000 1 05 02010 02 0000 110</t>
  </si>
  <si>
    <t>000 1 05 03000 01 0000 110</t>
  </si>
  <si>
    <t>Единый сельскохозяйственный налог</t>
  </si>
  <si>
    <t>000 1 05 03010 01 0000 110</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</si>
  <si>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</si>
  <si>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</si>
  <si>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</si>
  <si>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</si>
  <si>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</si>
  <si>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</si>
  <si>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</si>
  <si>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</si>
  <si>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</si>
  <si>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</si>
  <si>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</si>
  <si>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</si>
  <si>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</si>
  <si>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</si>
  <si>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</si>
  <si>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</si>
  <si>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</si>
  <si>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</si>
  <si>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</si>
  <si>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</si>
  <si>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</si>
  <si>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</si>
  <si>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</si>
  <si>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</si>
  <si>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</si>
  <si>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</si>
  <si>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</si>
  <si>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</si>
  <si>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</si>
  <si>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</si>
  <si>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</si>
  <si>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</si>
  <si>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</si>
  <si>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</si>
  <si>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</si>
  <si>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</si>
  <si>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</si>
  <si>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</si>
  <si>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</si>
  <si>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</si>
  <si>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</si>
  <si>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</si>
  <si>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</si>
  <si>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000 1 13 00000 00 0000 000</t>
  </si>
  <si>
    <t>ДОХОДЫ ОТ ОКАЗАНИЯ ПЛАТНЫХ УСЛУГ (РАБОТ)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</si>
  <si>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</si>
  <si>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</si>
  <si>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</si>
  <si>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</si>
  <si>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000 1 13 01995 05 0000 130</t>
  </si>
  <si>
    <t>Прочие доходы от оказания платных услуг (работ) получателями средств бюджетов муниципальных районов</t>
  </si>
  <si>
    <t>000 1 14 00000 00 0000 000</t>
  </si>
  <si>
    <t>ДОХОДЫ ОТ ПРОДАЖИ МАТЕРИАЛЬНЫХ И НЕМАТЕРИАЛЬНЫХ АКТИВОВ</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</si>
  <si>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</si>
  <si>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</si>
  <si>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</si>
  <si>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</si>
  <si>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</si>
  <si>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</si>
  <si>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000 1 16 00000 00 0000 000</t>
  </si>
  <si>
    <t>ШТРАФЫ, САНКЦИИ, ВОЗМЕЩЕНИЕ УЩЕРБА</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</si>
  <si>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</si>
  <si>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</si>
  <si>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</si>
  <si>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</si>
  <si>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</si>
  <si>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</si>
  <si>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</si>
  <si>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</si>
  <si>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</si>
  <si>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</si>
  <si>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</si>
  <si>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</si>
  <si>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</si>
  <si>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</si>
  <si>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Субсидии бюджетам на реализацию федеральных целевых программ</t>
  </si>
  <si>
    <t>Субсидии бюджетам муниципальных районов на реализацию федеральных целевых программ</t>
  </si>
  <si>
    <t>000 2 02 20077 00 0000 151</t>
  </si>
  <si>
    <t>Субсидии бюджетам  на софинансирование капитальных вложений в объекты государственной (муниципальной) собственности</t>
  </si>
  <si>
    <t>000 2 02 20077 05 0000 151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</si>
  <si>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</si>
  <si>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</si>
  <si>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</si>
  <si>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</si>
  <si>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</si>
  <si>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</si>
  <si>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</si>
  <si>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</si>
  <si>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</si>
  <si>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</si>
  <si>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</si>
  <si>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</si>
  <si>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</si>
  <si>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</si>
  <si>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</si>
  <si>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</si>
  <si>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</si>
  <si>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Прочие субвенции</t>
  </si>
  <si>
    <t>Прочие субвенции бюджетам муниципальных районов</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</si>
  <si>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</si>
  <si>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</si>
  <si>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</si>
  <si>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t>
  </si>
  <si>
    <t>Прочие межбюджетные трансферты, передаваемые бюджетам муниципальных районов</t>
  </si>
  <si>
    <t>000 2 07 00000 00 0000 000</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</si>
  <si>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</si>
  <si>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</si>
  <si>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</si>
  <si>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 xml:space="preserve">Прочие безвозмездные поступления в бюджеты муниципальных районов </t>
  </si>
  <si>
    <t xml:space="preserve">ПО КОДАМ ВИДОВ ДОХОДОВ, ПОДВИДОВ ДОХОДОВ </t>
  </si>
  <si>
    <t>Проценты,полученные от предоставления бюджетных кредитов внутри страны за счет средств бюджетов муниципальных районов</t>
  </si>
  <si>
    <t xml:space="preserve">Проценты,полученные от предоставления бюджетных кредитов внутри страны </t>
  </si>
  <si>
    <t>000 1 14 06010 00 0000 430</t>
  </si>
  <si>
    <t xml:space="preserve">Доходы от продажи земельных участков, государственная собственность на которые не разграничена </t>
  </si>
  <si>
    <t>000 1 14 06013 10 0000 430</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</si>
  <si>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t>
  </si>
  <si>
    <t>000 111 0300000 0000 120</t>
  </si>
  <si>
    <t>000 111 0305005 0000 120</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</si>
  <si>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</si>
  <si>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</si>
  <si>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</si>
  <si>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</si>
  <si>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</si>
  <si>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</si>
  <si>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</si>
  <si>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</si>
  <si>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</si>
  <si>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</si>
  <si>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</si>
  <si>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</si>
  <si>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</si>
  <si>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000 1 11 05013 05 0000 120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</si>
  <si>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</si>
  <si>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000 114 02053 05 0000 410</t>
  </si>
  <si>
    <t>000 114 02050 05 0000 410</t>
  </si>
  <si>
    <t>000 114 02000 00 0000 000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</si>
  <si>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</si>
  <si>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движемого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</si>
  <si>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000 2 02 15001 05 0000 150</t>
  </si>
  <si>
    <t>000 2 02 15001 00 0000 150</t>
  </si>
  <si>
    <t>000 2 02 10000 00 0000 150</t>
  </si>
  <si>
    <t>000 2 02 15002 00 0000 150</t>
  </si>
  <si>
    <t>000 2 02 15002 05 0000 150</t>
  </si>
  <si>
    <t>000 2 02 20000 00 0000 150</t>
  </si>
  <si>
    <t>000 2 02 20051 00 0000 150</t>
  </si>
  <si>
    <t>000 2 02 20051 05 0000 150</t>
  </si>
  <si>
    <t>000 2 02 27112 00 0000 150</t>
  </si>
  <si>
    <t>000 2 02 27112 05 0000 150</t>
  </si>
  <si>
    <t>000 2 02 20216 00 0000 150</t>
  </si>
  <si>
    <t>000 2 02 20216 05 0000 150</t>
  </si>
  <si>
    <t>000 2 02 25519 00 0000 150</t>
  </si>
  <si>
    <t xml:space="preserve">000 2 02 25519 05 0000 150 </t>
  </si>
  <si>
    <t>000 2 02 25558 00 0000 150</t>
  </si>
  <si>
    <t>000 2 02 25558 05 0000 150</t>
  </si>
  <si>
    <t>000 2 02 29999 00 0000 150</t>
  </si>
  <si>
    <t>000 2 02 29999 05 0000 150</t>
  </si>
  <si>
    <t>000 2 02 30000 00 0000 150</t>
  </si>
  <si>
    <t>000 2 02 30024 00 0000 150</t>
  </si>
  <si>
    <t>000 2 02 30024 05 0000 150</t>
  </si>
  <si>
    <t>000 2 02 30029 00 0000 150</t>
  </si>
  <si>
    <t>000 2 02 30029 05 0000 150</t>
  </si>
  <si>
    <t>000 2 02 30027 05 0000 150</t>
  </si>
  <si>
    <t>000 2 02 30027 00 0000 150</t>
  </si>
  <si>
    <t>000 2 02 35120 00 0000 150</t>
  </si>
  <si>
    <t>000 2 02 35120 05 0000 150</t>
  </si>
  <si>
    <t>000 2 02 35260 00 0000 150</t>
  </si>
  <si>
    <t>000 2 02 35260 05 0000 150</t>
  </si>
  <si>
    <t>Единая субвенция местным бюджетам</t>
  </si>
  <si>
    <t>000 2 02 39998 00 0000 150</t>
  </si>
  <si>
    <t xml:space="preserve">000 2 02 39998 05 0000 150 </t>
  </si>
  <si>
    <t>000 2 02 39999 00 0000 150</t>
  </si>
  <si>
    <t>000 2 02 39999 05 0000 150</t>
  </si>
  <si>
    <t>000 2 02 40000 00 0000 150</t>
  </si>
  <si>
    <t>000 2 02 40014 00 0000 150</t>
  </si>
  <si>
    <t>000 2 02 40014 05 0000 150</t>
  </si>
  <si>
    <t>000 2 02 49999 00 0000 150</t>
  </si>
  <si>
    <t>000 2 02 49999 05 0000 150</t>
  </si>
  <si>
    <t>000 2 07 05000 05 0000 150</t>
  </si>
  <si>
    <t xml:space="preserve">000 2 07 05020 05 0001 150  </t>
  </si>
  <si>
    <t>000 2 07 05020 05 0000 150</t>
  </si>
  <si>
    <t>000 2 07 05030 05 0000 150</t>
  </si>
  <si>
    <t>Единая субвенция бюджетам муниципальных районов</t>
  </si>
  <si>
    <t>000 1 12 01041 01 0000 120</t>
  </si>
  <si>
    <t>000 1 12 01042 01 0000 120</t>
  </si>
  <si>
    <t>Плата за размещениетвердых коммунальных отходов отходов производства и потребления</t>
  </si>
  <si>
    <t>000 1 03 02231 01 0000 110</t>
  </si>
  <si>
    <t>000 1 03 02241 01 0000 110</t>
  </si>
  <si>
    <t>000 1 03 02251 01 0000 110</t>
  </si>
  <si>
    <t>000 1 03 02261 01 0000 110</t>
  </si>
  <si>
    <t>000 1 05 04000 02 0000 110</t>
  </si>
  <si>
    <t>000 1 05 04020 02 0000 110</t>
  </si>
  <si>
    <t xml:space="preserve">Налог,взимаемый в связи с применением патентной системы налогообложения </t>
  </si>
  <si>
    <t>Налог,взимаемый в связи с применением патентной системы налогообложения,зачисляемый в бюджеты муниципальных районов</t>
  </si>
  <si>
    <t>000 2 02 25467 00 0000 150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</si>
  <si>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</si>
  <si>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</si>
  <si>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</si>
  <si>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000 2 02 25497 00 0000 150</t>
  </si>
  <si>
    <t>000 2 02 25497 05 0000 150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</si>
  <si>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</si>
  <si>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</si>
  <si>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000 2 02 25169 00 0000 150</t>
  </si>
  <si>
    <t>000 2 02 25169 05 0000 150</t>
  </si>
  <si>
    <t>000 2 02 25210 00 0000 150</t>
  </si>
  <si>
    <t>000 2 02 25210 05 0000 150</t>
  </si>
  <si>
    <t>Прочие безвозмездные поступления в бюджеты муниципальных районов (МКУ "Богучарская спортивная школа")</t>
  </si>
  <si>
    <t>Поступления от денежных пожертвований, предоставляемых физическими лицами получателям средств бюджетов муниципальных районов Муниципального казенного учреждения дополнительного образования Богучарская детская школа искусств имени Кищенко А.М. (МКУДО Богучарская ДШИ имени Кищенко А.М.), МКУ "Богучарская спортивная школа"</t>
  </si>
  <si>
    <t>000 2 02 25232 00 0000 150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</si>
  <si>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</si>
  <si>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000 2 02 25232 05 0000 150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</si>
  <si>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</si>
  <si>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000 2 02 20041 00 0000 150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</si>
  <si>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</si>
  <si>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000 2 02 20041 05 0000 150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</si>
  <si>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</si>
  <si>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000 2 02 25576 00 0000 150</t>
  </si>
  <si>
    <t>000 2 02 25576 05 0000 150</t>
  </si>
  <si>
    <t>Субсидии бюджетам на обеспечение комплексного развития сельских территорий</t>
  </si>
  <si>
    <t>Субсидии бюджетам муниципальных районов на обеспечение комплексного развития сельских территорий</t>
  </si>
  <si>
    <t>000 2 02 20077 00 0000 150</t>
  </si>
  <si>
    <t>Субсидии бюджетам на софинансирование капитальных вложений в объекты муниципальной собственности</t>
  </si>
  <si>
    <t>000 2 02 20077 05 0000 150</t>
  </si>
  <si>
    <t>000 2 07 05030 05 0001 150</t>
  </si>
  <si>
    <t>000 2 07 05030 05 0002 150</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</si>
  <si>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</si>
  <si>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</si>
  <si>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</si>
  <si>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</si>
  <si>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</si>
  <si>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</si>
  <si>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</si>
  <si>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</si>
  <si>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</si>
  <si>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</si>
  <si>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</si>
  <si>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</si>
  <si>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</si>
  <si>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</si>
  <si>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</si>
  <si>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</si>
  <si>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</si>
  <si>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</si>
  <si>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</si>
  <si>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</si>
  <si>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</si>
  <si>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000 1 16 01123 01 0000 140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</si>
  <si>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</si>
  <si>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</si>
  <si>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</si>
  <si>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</si>
  <si>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</si>
  <si>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</si>
  <si>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</si>
  <si>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</si>
  <si>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</si>
  <si>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</si>
  <si>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</si>
  <si>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</si>
  <si>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</si>
  <si>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</si>
  <si>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</si>
  <si>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000 1 16 07000 01 0000 140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</si>
  <si>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</si>
  <si>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</si>
  <si>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</si>
  <si>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</si>
  <si>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</si>
  <si>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000 1 16 07090 05 0000 140</t>
  </si>
  <si>
    <t>Платежи в целях возмещения причиненного ущерба (убытков)</t>
  </si>
  <si>
    <t>000 1 16 10000 00 0000 140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</si>
  <si>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</si>
  <si>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</si>
  <si>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</si>
  <si>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000 1 16 10031 05 0000 140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</si>
  <si>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</si>
  <si>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</si>
  <si>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</si>
  <si>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</si>
  <si>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</si>
  <si>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000 1 16 10123 01 0000 140</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</si>
  <si>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</si>
  <si>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</si>
  <si>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</si>
  <si>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</si>
  <si>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</si>
  <si>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</si>
  <si>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</si>
  <si>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</si>
  <si>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</si>
  <si>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</si>
  <si>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000 1 16 01170 01 0000 140</t>
  </si>
  <si>
    <t>000 1 16 01173 01 0000 140</t>
  </si>
  <si>
    <t>Платежи в целях возмещения ущерба при расторжении муниципального контракта в связи с односторонним отказом исполнителя (подрядчика) от его исполнения</t>
  </si>
  <si>
    <t>000 1 16 10080 00 0000 140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</si>
  <si>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</si>
  <si>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000 1 16 10081 05 0000 140</t>
  </si>
  <si>
    <t>000 2 02 45303 00 0000 150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</si>
  <si>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</si>
  <si>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000 2 02 45303 05 0000 150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</si>
  <si>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</si>
  <si>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</si>
  <si>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</si>
  <si>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</si>
  <si>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</si>
  <si>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000 2 02 35469 05 0000 150</t>
  </si>
  <si>
    <t>000 2 02 35469 00 0000 150</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</si>
  <si>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</si>
  <si>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</si>
  <si>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000 1 11 07150 05 0000 120</t>
  </si>
  <si>
    <t>Прочие безвозмездные поступления в бюджеты муниципальных районов (МКУ "ФЦ")</t>
  </si>
  <si>
    <t>000 2 02 25243 00 0000 150</t>
  </si>
  <si>
    <t>000 2 02 25243 05 0000 150</t>
  </si>
  <si>
    <t xml:space="preserve">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</si>
  <si>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 xml:space="preserve">Субсидии бюджетам на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</si>
  <si>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</si>
  <si>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</si>
  <si>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строительство и реконструкцию (модернизацию) объектов питьевого водоснабжения</t>
  </si>
  <si>
    <t>Субсидии бюджетам на строительство и реконструкцию (модернизацию) объектов питьевого водоснабжения</t>
  </si>
  <si>
    <t>2025 год</t>
  </si>
  <si>
    <t>000 1 01 02080 01 0000 110</t>
  </si>
  <si>
    <t>000 1 14 02050 00 0000 410</t>
  </si>
  <si>
    <t>000 1 14 02053 05 0000 410</t>
  </si>
  <si>
    <t>Доходы от реализации имущества,находящегося в собственности муниципальных районов (за исключением движимого имущества муниципальных бюджетныхи автономных учреждений,а также имущества муниципальных унитарных предприятий,в том числе казенных)в части реализации основных средств по указанному имуществу</t>
  </si>
  <si>
    <t>000 2 02 45179 05 0000 150</t>
  </si>
  <si>
    <t>000 2 02 45179 00 0000 150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</si>
  <si>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t>
  </si>
  <si>
    <t>Межбюджетные трансферты, передаваемые бюджетам муниципальгых районов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t>
  </si>
  <si>
    <t>2026 год</t>
  </si>
  <si>
    <t>000 1 01 02130 01 0000 110</t>
  </si>
  <si>
    <t>000 1 01 02140 01 0000 110</t>
  </si>
  <si>
    <t>000 2 02 45144 00 0000 151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</si>
  <si>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</si>
  <si>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000 2 02 45144 05 0000 151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</si>
  <si>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</si>
  <si>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000 2 02 25098 00 0000 150</t>
  </si>
  <si>
    <t>000 2 02 25098 05 0000 150</t>
  </si>
  <si>
    <t xml:space="preserve">Субсидии бюджетам на обновление материально-технической базы для организации учебно-иследовательской, научно-практической, творческой деятельности, занятий физической культурой и спортом в образовательных организациях
</t>
  </si>
  <si>
    <t xml:space="preserve">Субсидии бюджетам муниципальных районов  на обновление материально-технической базы для организации учебно-иследовательской, научно-практической, творческой деятельности, занятий физической культурой и  и спортом в общеобразовательных организациях
</t>
  </si>
  <si>
    <t>000 2 02 25453 05 0000 150</t>
  </si>
  <si>
    <t>000 2 02 25453 00 0000 150</t>
  </si>
  <si>
    <t>Субсидии бюджетам на создание виртуальных концертных залов</t>
  </si>
  <si>
    <t>Субсидии бюджетам муниципальных районов на создание виртуальных концертных залов</t>
  </si>
  <si>
    <t>НА 2025 ГОД И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</si>
  <si>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</si>
  <si>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</si>
  <si>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</si>
  <si>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</si>
  <si>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</si>
  <si>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</si>
  <si>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</si>
  <si>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</si>
  <si>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</si>
  <si>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</si>
  <si>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000 1 01 02160 01 0000 110</t>
  </si>
  <si>
    <t>Субсидии бюджетам муниципальных образований на капитальный ремонт и ремонт автомобильных дорог общего пользования местного значения</t>
  </si>
  <si>
    <t>Субсидии бюджетам  на капитальный ремонт и ремонт автомобильных дорог общего пользования местного значения</t>
  </si>
  <si>
    <t xml:space="preserve">  РЕЕСТР ИСТОЧНИКОВ ДОХОДОВ РАЙОННОГО БЮДЖЕТА </t>
  </si>
  <si>
    <t xml:space="preserve">Руководитель финансового отдела </t>
  </si>
  <si>
    <t xml:space="preserve">администрации Богучарского муниципального </t>
  </si>
  <si>
    <t>Н.А.Бровкина</t>
  </si>
  <si>
    <t>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</si>
</sst>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10" x14ac:knownFonts="1">
    <font>
      <sz val="10"/>
      <name val="Arial Cyr"/>
      <charset val="204"/>
    </font>
    <font>
      <b/>
      <sz val="14"/>
      <name val="Times New Roman"/>
      <family val="1"/>
      <charset val="204"/>
    </font>
    <font>
      <sz val="5"/>
      <name val="Times New Roman"/>
      <family val="1"/>
      <charset val="204"/>
    </font>
    <font>
      <sz val="14"/>
      <name val="Times New Roman"/>
      <family val="1"/>
      <charset val="204"/>
    </font>
    <font>
      <sz val="13.5"/>
      <color rgb="FF000000"/>
      <name val="Times New Roman"/>
      <family val="1"/>
      <charset val="204"/>
    </font>
    <font>
      <sz val="14"/>
      <color rgb="FF000000"/>
      <name val="Times New Roman"/>
      <family val="1"/>
      <charset val="204"/>
    </font>
    <font>
      <sz val="10"/>
      <name val="Arial Cyr"/>
      <charset val="204"/>
    </font>
    <font>
      <sz val="8"/>
      <color rgb="FF000000"/>
      <name val="Arial Cyr"/>
    </font>
    <font>
      <sz val="13.5"/>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s>
  <cellStyleXfs count="4">
    <xf numFmtId="0" fontId="0" fillId="0" borderId="0"/>
    <xf numFmtId="164" fontId="6" fillId="0" borderId="0" applyFont="0" applyFill="0" applyBorder="0" applyAlignment="0" applyProtection="0"/>
    <xf numFmtId="0" fontId="7" fillId="0" borderId="7">
      <alignment horizontal="left" wrapText="1" indent="2"/>
    </xf>
    <xf numFmtId="49" fontId="7" fillId="0" borderId="8">
      <alignment horizontal="center"/>
    </xf>
  </cellStyleXfs>
  <cellXfs count="75">
    <xf numFmtId="0" fontId="0" fillId="0" borderId="0" xfId="0"/>
    <xf numFmtId="0" fontId="0" fillId="2" borderId="0" xfId="0" applyFill="1"/>
    <xf numFmtId="0" fontId="0" fillId="2" borderId="0" xfId="0" applyFill="1" applyAlignment="1">
      <alignment wrapText="1"/>
    </xf>
    <xf numFmtId="0" fontId="3" fillId="2" borderId="2" xfId="0" applyFont="1" applyFill="1" applyBorder="1" applyAlignment="1">
      <alignment horizontal="left" vertical="top" wrapText="1"/>
    </xf>
    <xf numFmtId="0" fontId="1" fillId="2" borderId="10" xfId="0" applyFont="1" applyFill="1" applyBorder="1" applyAlignment="1">
      <alignment horizontal="center"/>
    </xf>
    <xf numFmtId="0" fontId="1" fillId="2" borderId="11" xfId="0" applyFont="1" applyFill="1" applyBorder="1" applyAlignment="1">
      <alignment horizontal="center"/>
    </xf>
    <xf numFmtId="2" fontId="0" fillId="2" borderId="2" xfId="0" applyNumberFormat="1" applyFill="1" applyBorder="1"/>
    <xf numFmtId="0" fontId="0" fillId="2" borderId="2" xfId="0" applyFill="1" applyBorder="1"/>
    <xf numFmtId="165" fontId="3" fillId="2" borderId="1" xfId="0" applyNumberFormat="1" applyFont="1" applyFill="1" applyBorder="1" applyAlignment="1">
      <alignment horizontal="right" wrapText="1"/>
    </xf>
    <xf numFmtId="165" fontId="1" fillId="2" borderId="1" xfId="0" applyNumberFormat="1" applyFont="1" applyFill="1" applyBorder="1" applyAlignment="1">
      <alignment horizontal="right" wrapText="1"/>
    </xf>
    <xf numFmtId="0" fontId="3" fillId="2" borderId="1" xfId="0" applyNumberFormat="1" applyFont="1" applyFill="1" applyBorder="1" applyAlignment="1">
      <alignment horizontal="left" vertical="top" wrapText="1"/>
    </xf>
    <xf numFmtId="0" fontId="3" fillId="2" borderId="1" xfId="0" applyFont="1" applyFill="1" applyBorder="1" applyAlignment="1">
      <alignment vertical="top" wrapText="1"/>
    </xf>
    <xf numFmtId="0" fontId="5" fillId="2" borderId="1" xfId="2" applyNumberFormat="1" applyFont="1" applyFill="1" applyBorder="1" applyAlignment="1" applyProtection="1">
      <alignment horizontal="left" vertical="top" wrapText="1"/>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165" fontId="3" fillId="2" borderId="1" xfId="0" applyNumberFormat="1" applyFont="1" applyFill="1" applyBorder="1"/>
    <xf numFmtId="0" fontId="3" fillId="2" borderId="14" xfId="0" applyFont="1" applyFill="1" applyBorder="1" applyAlignment="1">
      <alignment horizontal="left" vertical="top" wrapText="1"/>
    </xf>
    <xf numFmtId="165" fontId="3" fillId="2" borderId="14" xfId="0" applyNumberFormat="1" applyFont="1" applyFill="1" applyBorder="1" applyAlignment="1">
      <alignment horizontal="right" wrapText="1"/>
    </xf>
    <xf numFmtId="0" fontId="3" fillId="2" borderId="15" xfId="0" applyFont="1" applyFill="1" applyBorder="1" applyAlignment="1">
      <alignment horizontal="left" vertical="top" wrapText="1"/>
    </xf>
    <xf numFmtId="165" fontId="3" fillId="2" borderId="15" xfId="0" applyNumberFormat="1" applyFont="1" applyFill="1" applyBorder="1" applyAlignment="1">
      <alignment horizontal="right" wrapText="1"/>
    </xf>
    <xf numFmtId="165" fontId="3" fillId="2" borderId="16" xfId="0" applyNumberFormat="1" applyFont="1" applyFill="1" applyBorder="1" applyAlignment="1">
      <alignment horizontal="right" wrapText="1"/>
    </xf>
    <xf numFmtId="165" fontId="3" fillId="2" borderId="1" xfId="0" applyNumberFormat="1" applyFont="1" applyFill="1" applyBorder="1" applyAlignment="1">
      <alignment horizontal="center" wrapText="1"/>
    </xf>
    <xf numFmtId="0" fontId="3" fillId="2" borderId="1" xfId="0" applyFont="1" applyFill="1" applyBorder="1" applyAlignment="1">
      <alignment horizontal="left" vertical="top" wrapText="1"/>
    </xf>
    <xf numFmtId="0" fontId="3" fillId="2" borderId="1" xfId="0" applyFont="1" applyFill="1" applyBorder="1"/>
    <xf numFmtId="0" fontId="1" fillId="2" borderId="10" xfId="0" applyFont="1" applyFill="1" applyBorder="1" applyAlignment="1">
      <alignment horizontal="center" wrapText="1"/>
    </xf>
    <xf numFmtId="0" fontId="1" fillId="2" borderId="4" xfId="0" applyFont="1" applyFill="1" applyBorder="1" applyAlignment="1">
      <alignment horizontal="center" wrapText="1"/>
    </xf>
    <xf numFmtId="0" fontId="2" fillId="2" borderId="0" xfId="0" applyFont="1" applyFill="1" applyAlignment="1">
      <alignment horizontal="right"/>
    </xf>
    <xf numFmtId="4" fontId="0" fillId="2" borderId="0" xfId="0" applyNumberFormat="1" applyFill="1"/>
    <xf numFmtId="165" fontId="3" fillId="2" borderId="18" xfId="0" applyNumberFormat="1" applyFont="1" applyFill="1" applyBorder="1" applyAlignment="1">
      <alignment horizontal="right" wrapText="1"/>
    </xf>
    <xf numFmtId="0" fontId="5" fillId="0" borderId="0" xfId="0" applyFont="1" applyAlignment="1">
      <alignment wrapText="1"/>
    </xf>
    <xf numFmtId="0" fontId="3" fillId="0" borderId="1" xfId="0" applyFont="1" applyFill="1" applyBorder="1" applyAlignment="1">
      <alignment horizontal="left" vertical="top" wrapText="1"/>
    </xf>
    <xf numFmtId="0" fontId="5" fillId="0" borderId="1" xfId="0" applyFont="1" applyFill="1" applyBorder="1" applyAlignment="1">
      <alignment wrapText="1"/>
    </xf>
    <xf numFmtId="165" fontId="3" fillId="0" borderId="13" xfId="0" applyNumberFormat="1" applyFont="1" applyFill="1" applyBorder="1" applyAlignment="1">
      <alignment horizontal="right" wrapText="1"/>
    </xf>
    <xf numFmtId="165" fontId="3" fillId="0" borderId="1" xfId="0" applyNumberFormat="1" applyFont="1" applyFill="1" applyBorder="1" applyAlignment="1">
      <alignment horizontal="right" wrapText="1"/>
    </xf>
    <xf numFmtId="0" fontId="5" fillId="0" borderId="15" xfId="0" applyFont="1" applyFill="1" applyBorder="1" applyAlignment="1">
      <alignment horizontal="left" vertical="top" wrapText="1"/>
    </xf>
    <xf numFmtId="0" fontId="5" fillId="0" borderId="1" xfId="0" applyFont="1" applyFill="1" applyBorder="1" applyAlignment="1">
      <alignment horizontal="left" vertical="top" wrapText="1"/>
    </xf>
    <xf numFmtId="4" fontId="3" fillId="0" borderId="1" xfId="0" applyNumberFormat="1" applyFont="1" applyFill="1" applyBorder="1" applyAlignment="1">
      <alignment horizontal="right" wrapText="1"/>
    </xf>
    <xf numFmtId="165" fontId="3" fillId="2" borderId="4" xfId="0" applyNumberFormat="1" applyFont="1" applyFill="1" applyBorder="1" applyAlignment="1">
      <alignment horizontal="right" wrapText="1"/>
    </xf>
    <xf numFmtId="165" fontId="3" fillId="2" borderId="22" xfId="0" applyNumberFormat="1" applyFont="1" applyFill="1" applyBorder="1" applyAlignment="1">
      <alignment horizontal="right" wrapText="1"/>
    </xf>
    <xf numFmtId="165" fontId="3" fillId="2" borderId="23" xfId="0" applyNumberFormat="1" applyFont="1" applyFill="1" applyBorder="1" applyAlignment="1">
      <alignment horizontal="right" wrapText="1"/>
    </xf>
    <xf numFmtId="0" fontId="3" fillId="2" borderId="19" xfId="0" applyFont="1" applyFill="1" applyBorder="1" applyAlignment="1">
      <alignment horizontal="left" vertical="top" wrapText="1"/>
    </xf>
    <xf numFmtId="0" fontId="5" fillId="0" borderId="19" xfId="0" applyFont="1" applyBorder="1" applyAlignment="1">
      <alignment wrapText="1"/>
    </xf>
    <xf numFmtId="0" fontId="8" fillId="2" borderId="19" xfId="0" applyFont="1" applyFill="1" applyBorder="1" applyAlignment="1">
      <alignment horizontal="left" vertical="center" wrapText="1"/>
    </xf>
    <xf numFmtId="0" fontId="3" fillId="2" borderId="1" xfId="0" applyFont="1" applyFill="1" applyBorder="1" applyAlignment="1">
      <alignment wrapText="1"/>
    </xf>
    <xf numFmtId="0" fontId="3" fillId="0" borderId="1" xfId="0" applyFont="1" applyFill="1" applyBorder="1" applyAlignment="1">
      <alignment wrapText="1"/>
    </xf>
    <xf numFmtId="0" fontId="3" fillId="2" borderId="1" xfId="0" applyFont="1" applyFill="1" applyBorder="1"/>
    <xf numFmtId="0" fontId="3" fillId="2" borderId="1" xfId="0" applyFont="1" applyFill="1" applyBorder="1" applyAlignment="1">
      <alignment horizontal="left" wrapText="1"/>
    </xf>
    <xf numFmtId="165" fontId="3" fillId="2" borderId="1" xfId="0" applyNumberFormat="1" applyFont="1" applyFill="1" applyBorder="1" applyAlignment="1">
      <alignment horizontal="center" wrapText="1"/>
    </xf>
    <xf numFmtId="0" fontId="3" fillId="0" borderId="1" xfId="0" applyFont="1" applyFill="1" applyBorder="1" applyAlignment="1">
      <alignment horizontal="left" vertical="top" wrapText="1"/>
    </xf>
    <xf numFmtId="0" fontId="3" fillId="2" borderId="12" xfId="0" applyFont="1" applyFill="1" applyBorder="1" applyAlignment="1">
      <alignment horizontal="left" wrapText="1"/>
    </xf>
    <xf numFmtId="0" fontId="3" fillId="2" borderId="13" xfId="0" applyFont="1" applyFill="1" applyBorder="1" applyAlignment="1">
      <alignment horizontal="left" wrapText="1"/>
    </xf>
    <xf numFmtId="164" fontId="3" fillId="2" borderId="1" xfId="1" applyFont="1" applyFill="1" applyBorder="1" applyAlignment="1">
      <alignment wrapText="1"/>
    </xf>
    <xf numFmtId="0" fontId="3" fillId="2" borderId="15" xfId="0" applyFont="1" applyFill="1" applyBorder="1" applyAlignment="1">
      <alignment wrapText="1"/>
    </xf>
    <xf numFmtId="0" fontId="3" fillId="2" borderId="21" xfId="0" applyFont="1" applyFill="1" applyBorder="1" applyAlignment="1">
      <alignment wrapText="1"/>
    </xf>
    <xf numFmtId="0" fontId="3" fillId="2" borderId="0" xfId="0" applyFont="1" applyFill="1" applyAlignment="1">
      <alignment horizontal="right"/>
    </xf>
    <xf numFmtId="0" fontId="1" fillId="2" borderId="0" xfId="0" applyFont="1" applyFill="1" applyAlignment="1">
      <alignment horizontal="center"/>
    </xf>
    <xf numFmtId="0" fontId="3" fillId="2" borderId="14" xfId="0" applyFont="1" applyFill="1" applyBorder="1" applyAlignment="1">
      <alignment wrapText="1"/>
    </xf>
    <xf numFmtId="0" fontId="3" fillId="2" borderId="3" xfId="0" applyFont="1" applyFill="1" applyBorder="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3" fillId="2" borderId="17" xfId="0" applyFont="1" applyFill="1" applyBorder="1" applyAlignment="1">
      <alignment wrapText="1"/>
    </xf>
    <xf numFmtId="0" fontId="3" fillId="2" borderId="20" xfId="0" applyFont="1" applyFill="1" applyBorder="1" applyAlignment="1">
      <alignment wrapText="1"/>
    </xf>
    <xf numFmtId="0" fontId="3" fillId="2" borderId="1" xfId="0" applyFont="1" applyFill="1" applyBorder="1" applyAlignment="1">
      <alignment horizontal="center" wrapText="1"/>
    </xf>
    <xf numFmtId="0" fontId="3" fillId="0" borderId="1" xfId="0" applyFont="1" applyFill="1" applyBorder="1" applyAlignment="1">
      <alignment horizontal="center" wrapText="1"/>
    </xf>
    <xf numFmtId="0" fontId="3" fillId="0" borderId="12" xfId="0" applyFont="1" applyFill="1" applyBorder="1" applyAlignment="1">
      <alignment horizontal="center" wrapText="1"/>
    </xf>
    <xf numFmtId="0" fontId="3" fillId="2" borderId="12" xfId="0" applyFont="1" applyFill="1" applyBorder="1" applyAlignment="1">
      <alignment horizontal="center" wrapText="1"/>
    </xf>
    <xf numFmtId="0" fontId="3" fillId="2" borderId="13" xfId="0" applyFont="1" applyFill="1" applyBorder="1" applyAlignment="1">
      <alignment horizontal="center" wrapText="1"/>
    </xf>
    <xf numFmtId="0" fontId="3" fillId="2" borderId="5" xfId="0" applyFont="1" applyFill="1" applyBorder="1"/>
    <xf numFmtId="0" fontId="3" fillId="2" borderId="6" xfId="0" applyFont="1" applyFill="1" applyBorder="1"/>
    <xf numFmtId="0" fontId="9" fillId="0" borderId="0" xfId="0" applyFont="1"/>
    <xf numFmtId="0" fontId="9" fillId="0" borderId="0" xfId="0" applyFont="1" applyBorder="1"/>
    <xf numFmtId="0" fontId="0" fillId="0" borderId="0" xfId="0" applyBorder="1"/>
    <xf numFmtId="0" fontId="3" fillId="0" borderId="0" xfId="0" applyFont="1"/>
  </cellXfs>
  <cellStyles count="4">
    <cellStyle name="xl30" xfId="2"/>
    <cellStyle name="xl41" xfId="3"/>
    <cellStyle name="Денежный" xfId="1" builtinId="4"/>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8"/>
  <sheetViews>
    <sheetView tabSelected="1" topLeftCell="A202" zoomScale="80" zoomScaleNormal="80" workbookViewId="0">
      <selection activeCell="A215" sqref="A215:D217"/>
    </sheetView>
  </sheetViews>
  <sheetFormatPr defaultColWidth="8.88671875" defaultRowHeight="13.2" x14ac:dyDescent="0.25"/>
  <cols>
    <col min="1" max="1" width="8.88671875" style="1"/>
    <col min="2" max="2" width="22.109375" style="1" customWidth="1"/>
    <col min="3" max="3" width="91.88671875" style="2" customWidth="1"/>
    <col min="4" max="4" width="15.109375" style="1" customWidth="1"/>
    <col min="5" max="5" width="14.88671875" style="1" customWidth="1"/>
    <col min="6" max="6" width="14.109375" style="1" customWidth="1"/>
    <col min="7" max="16384" width="8.88671875" style="1"/>
  </cols>
  <sheetData>
    <row r="1" spans="1:6" hidden="1" x14ac:dyDescent="0.25"/>
    <row r="2" spans="1:6" ht="17.399999999999999" customHeight="1" x14ac:dyDescent="0.35">
      <c r="A2" s="54"/>
      <c r="B2" s="54"/>
      <c r="C2" s="54"/>
      <c r="D2" s="54"/>
      <c r="E2" s="54"/>
      <c r="F2" s="54"/>
    </row>
    <row r="4" spans="1:6" ht="23.25" customHeight="1" x14ac:dyDescent="0.3">
      <c r="A4" s="55" t="s">
        <v>385</v>
      </c>
      <c r="B4" s="55"/>
      <c r="C4" s="55"/>
      <c r="D4" s="55"/>
      <c r="E4" s="55"/>
      <c r="F4" s="55"/>
    </row>
    <row r="5" spans="1:6" ht="23.25" customHeight="1" x14ac:dyDescent="0.3">
      <c r="A5" s="55" t="s">
        <v>138</v>
      </c>
      <c r="B5" s="55"/>
      <c r="C5" s="55"/>
      <c r="D5" s="55"/>
      <c r="E5" s="55"/>
      <c r="F5" s="55"/>
    </row>
    <row r="6" spans="1:6" ht="18.75" customHeight="1" x14ac:dyDescent="0.3">
      <c r="A6" s="55" t="s">
        <v>371</v>
      </c>
      <c r="B6" s="55"/>
      <c r="C6" s="55"/>
      <c r="D6" s="55"/>
      <c r="E6" s="55"/>
      <c r="F6" s="55"/>
    </row>
    <row r="7" spans="1:6" ht="13.8" thickBot="1" x14ac:dyDescent="0.3"/>
    <row r="8" spans="1:6" ht="36" hidden="1" x14ac:dyDescent="0.35">
      <c r="A8" s="69" t="s">
        <v>252</v>
      </c>
      <c r="B8" s="70"/>
      <c r="C8" s="3" t="s">
        <v>234</v>
      </c>
      <c r="D8" s="6"/>
      <c r="E8" s="7"/>
      <c r="F8" s="7"/>
    </row>
    <row r="9" spans="1:6" ht="18" thickBot="1" x14ac:dyDescent="0.35">
      <c r="A9" s="58" t="s">
        <v>0</v>
      </c>
      <c r="B9" s="59"/>
      <c r="C9" s="24" t="s">
        <v>1</v>
      </c>
      <c r="D9" s="4" t="s">
        <v>347</v>
      </c>
      <c r="E9" s="4" t="s">
        <v>356</v>
      </c>
      <c r="F9" s="5" t="s">
        <v>372</v>
      </c>
    </row>
    <row r="10" spans="1:6" ht="13.8" thickBot="1" x14ac:dyDescent="0.3">
      <c r="A10" s="26"/>
      <c r="D10" s="27"/>
    </row>
    <row r="11" spans="1:6" ht="18" thickBot="1" x14ac:dyDescent="0.35">
      <c r="A11" s="60">
        <v>1</v>
      </c>
      <c r="B11" s="61"/>
      <c r="C11" s="25">
        <v>2</v>
      </c>
      <c r="D11" s="25">
        <v>3</v>
      </c>
      <c r="E11" s="25">
        <v>4</v>
      </c>
      <c r="F11" s="25">
        <v>5</v>
      </c>
    </row>
    <row r="12" spans="1:6" ht="18.600000000000001" thickBot="1" x14ac:dyDescent="0.4">
      <c r="A12" s="43" t="s">
        <v>2</v>
      </c>
      <c r="B12" s="43"/>
      <c r="C12" s="22" t="s">
        <v>3</v>
      </c>
      <c r="D12" s="9">
        <f>D13+D124</f>
        <v>1257806.9000000001</v>
      </c>
      <c r="E12" s="9">
        <f>E13+E124</f>
        <v>1176958.1000000001</v>
      </c>
      <c r="F12" s="9">
        <f>F13+F124</f>
        <v>1178213.7</v>
      </c>
    </row>
    <row r="13" spans="1:6" ht="18.600000000000001" thickBot="1" x14ac:dyDescent="0.4">
      <c r="A13" s="43" t="s">
        <v>4</v>
      </c>
      <c r="B13" s="43"/>
      <c r="C13" s="22" t="s">
        <v>5</v>
      </c>
      <c r="D13" s="8">
        <f>D14+D24+D30+D42+D45+D62+D69+D73+D84+D121</f>
        <v>384771</v>
      </c>
      <c r="E13" s="8">
        <f>E14+E24+E30+E42+E45+E62+E69+E73+E84+E121</f>
        <v>364673</v>
      </c>
      <c r="F13" s="8">
        <f>F14+F24+F30+F42+F45+F62+F69+F73+F84+F121</f>
        <v>389385</v>
      </c>
    </row>
    <row r="14" spans="1:6" ht="18.600000000000001" thickBot="1" x14ac:dyDescent="0.4">
      <c r="A14" s="43" t="s">
        <v>6</v>
      </c>
      <c r="B14" s="43"/>
      <c r="C14" s="22" t="s">
        <v>7</v>
      </c>
      <c r="D14" s="9">
        <f>D15</f>
        <v>227195</v>
      </c>
      <c r="E14" s="9">
        <f>E15</f>
        <v>234457</v>
      </c>
      <c r="F14" s="9">
        <f>F15</f>
        <v>250766</v>
      </c>
    </row>
    <row r="15" spans="1:6" ht="18.600000000000001" thickBot="1" x14ac:dyDescent="0.4">
      <c r="A15" s="43" t="s">
        <v>8</v>
      </c>
      <c r="B15" s="43"/>
      <c r="C15" s="16" t="s">
        <v>9</v>
      </c>
      <c r="D15" s="8">
        <f>D16+D17+D18+D19+D20+D21</f>
        <v>227195</v>
      </c>
      <c r="E15" s="8">
        <f>E16+E17+E18+E19+E20+E21</f>
        <v>234457</v>
      </c>
      <c r="F15" s="8">
        <f>F16+F17+F18+F19+F20+F21</f>
        <v>250766</v>
      </c>
    </row>
    <row r="16" spans="1:6" ht="220.8" customHeight="1" x14ac:dyDescent="0.35">
      <c r="A16" s="56" t="s">
        <v>10</v>
      </c>
      <c r="B16" s="57"/>
      <c r="C16" s="40" t="s">
        <v>373</v>
      </c>
      <c r="D16" s="37">
        <v>215143</v>
      </c>
      <c r="E16" s="17">
        <v>221462</v>
      </c>
      <c r="F16" s="17">
        <v>236877</v>
      </c>
    </row>
    <row r="17" spans="1:6" ht="160.19999999999999" customHeight="1" x14ac:dyDescent="0.35">
      <c r="A17" s="62" t="s">
        <v>11</v>
      </c>
      <c r="B17" s="63"/>
      <c r="C17" s="40" t="s">
        <v>374</v>
      </c>
      <c r="D17" s="38">
        <v>1450</v>
      </c>
      <c r="E17" s="20">
        <v>1565</v>
      </c>
      <c r="F17" s="28">
        <v>1670</v>
      </c>
    </row>
    <row r="18" spans="1:6" ht="137.4" customHeight="1" thickBot="1" x14ac:dyDescent="0.4">
      <c r="A18" s="52" t="s">
        <v>12</v>
      </c>
      <c r="B18" s="53"/>
      <c r="C18" s="40" t="s">
        <v>375</v>
      </c>
      <c r="D18" s="39">
        <v>5972</v>
      </c>
      <c r="E18" s="19">
        <v>6440</v>
      </c>
      <c r="F18" s="19">
        <v>6890</v>
      </c>
    </row>
    <row r="19" spans="1:6" ht="376.5" customHeight="1" thickBot="1" x14ac:dyDescent="0.4">
      <c r="A19" s="52" t="s">
        <v>348</v>
      </c>
      <c r="B19" s="53"/>
      <c r="C19" s="40" t="s">
        <v>376</v>
      </c>
      <c r="D19" s="39">
        <v>1670</v>
      </c>
      <c r="E19" s="19">
        <v>1800</v>
      </c>
      <c r="F19" s="19">
        <v>1920</v>
      </c>
    </row>
    <row r="20" spans="1:6" ht="114.6" customHeight="1" thickBot="1" x14ac:dyDescent="0.4">
      <c r="A20" s="52" t="s">
        <v>357</v>
      </c>
      <c r="B20" s="53"/>
      <c r="C20" s="40" t="s">
        <v>377</v>
      </c>
      <c r="D20" s="39">
        <v>2100</v>
      </c>
      <c r="E20" s="19">
        <v>2265</v>
      </c>
      <c r="F20" s="19">
        <v>2420</v>
      </c>
    </row>
    <row r="21" spans="1:6" ht="108" customHeight="1" thickBot="1" x14ac:dyDescent="0.4">
      <c r="A21" s="52" t="s">
        <v>358</v>
      </c>
      <c r="B21" s="53"/>
      <c r="C21" s="40" t="s">
        <v>378</v>
      </c>
      <c r="D21" s="39">
        <v>860</v>
      </c>
      <c r="E21" s="19">
        <v>925</v>
      </c>
      <c r="F21" s="19">
        <v>989</v>
      </c>
    </row>
    <row r="22" spans="1:6" ht="273" customHeight="1" thickBot="1" x14ac:dyDescent="0.4">
      <c r="A22" s="52" t="s">
        <v>380</v>
      </c>
      <c r="B22" s="53"/>
      <c r="C22" s="41" t="s">
        <v>379</v>
      </c>
      <c r="D22" s="39">
        <v>3800</v>
      </c>
      <c r="E22" s="19">
        <v>4100</v>
      </c>
      <c r="F22" s="19">
        <v>4385</v>
      </c>
    </row>
    <row r="23" spans="1:6" ht="266.39999999999998" customHeight="1" thickBot="1" x14ac:dyDescent="0.4">
      <c r="A23" s="52" t="s">
        <v>382</v>
      </c>
      <c r="B23" s="53"/>
      <c r="C23" s="41" t="s">
        <v>381</v>
      </c>
      <c r="D23" s="39">
        <v>1750</v>
      </c>
      <c r="E23" s="19">
        <v>1880</v>
      </c>
      <c r="F23" s="19">
        <v>2010</v>
      </c>
    </row>
    <row r="24" spans="1:6" ht="36.6" thickBot="1" x14ac:dyDescent="0.4">
      <c r="A24" s="43" t="s">
        <v>13</v>
      </c>
      <c r="B24" s="43"/>
      <c r="C24" s="18" t="s">
        <v>14</v>
      </c>
      <c r="D24" s="9">
        <f>D25</f>
        <v>27774</v>
      </c>
      <c r="E24" s="9">
        <f>E25</f>
        <v>28503</v>
      </c>
      <c r="F24" s="9">
        <f>F25</f>
        <v>36129</v>
      </c>
    </row>
    <row r="25" spans="1:6" ht="36.6" thickBot="1" x14ac:dyDescent="0.4">
      <c r="A25" s="43" t="s">
        <v>15</v>
      </c>
      <c r="B25" s="43"/>
      <c r="C25" s="22" t="s">
        <v>16</v>
      </c>
      <c r="D25" s="8">
        <f>D26+D27+D28+D29</f>
        <v>27774</v>
      </c>
      <c r="E25" s="8">
        <f>E26+E27+E28+E29</f>
        <v>28503</v>
      </c>
      <c r="F25" s="8">
        <f>F26+F27+F28+F29</f>
        <v>36129</v>
      </c>
    </row>
    <row r="26" spans="1:6" ht="67.05" customHeight="1" thickBot="1" x14ac:dyDescent="0.4">
      <c r="A26" s="43" t="s">
        <v>214</v>
      </c>
      <c r="B26" s="43"/>
      <c r="C26" s="22" t="s">
        <v>17</v>
      </c>
      <c r="D26" s="8">
        <v>14415</v>
      </c>
      <c r="E26" s="8">
        <v>14822</v>
      </c>
      <c r="F26" s="8">
        <v>18750</v>
      </c>
    </row>
    <row r="27" spans="1:6" ht="88.05" customHeight="1" thickBot="1" x14ac:dyDescent="0.4">
      <c r="A27" s="43" t="s">
        <v>215</v>
      </c>
      <c r="B27" s="43"/>
      <c r="C27" s="22" t="s">
        <v>18</v>
      </c>
      <c r="D27" s="8">
        <v>83</v>
      </c>
      <c r="E27" s="8">
        <v>86</v>
      </c>
      <c r="F27" s="8">
        <v>108</v>
      </c>
    </row>
    <row r="28" spans="1:6" ht="57.45" customHeight="1" thickBot="1" x14ac:dyDescent="0.4">
      <c r="A28" s="43" t="s">
        <v>216</v>
      </c>
      <c r="B28" s="43"/>
      <c r="C28" s="22" t="s">
        <v>19</v>
      </c>
      <c r="D28" s="8">
        <v>13276</v>
      </c>
      <c r="E28" s="8">
        <v>13595</v>
      </c>
      <c r="F28" s="8">
        <v>17271</v>
      </c>
    </row>
    <row r="29" spans="1:6" ht="77.400000000000006" customHeight="1" thickBot="1" x14ac:dyDescent="0.4">
      <c r="A29" s="43" t="s">
        <v>217</v>
      </c>
      <c r="B29" s="43"/>
      <c r="C29" s="22" t="s">
        <v>20</v>
      </c>
      <c r="D29" s="8"/>
      <c r="E29" s="8"/>
      <c r="F29" s="8"/>
    </row>
    <row r="30" spans="1:6" ht="18.600000000000001" thickBot="1" x14ac:dyDescent="0.4">
      <c r="A30" s="43" t="s">
        <v>21</v>
      </c>
      <c r="B30" s="43"/>
      <c r="C30" s="22" t="s">
        <v>22</v>
      </c>
      <c r="D30" s="9">
        <f>D38+D36+D31+D40</f>
        <v>24962</v>
      </c>
      <c r="E30" s="9">
        <f>E38+E36+E31+E40</f>
        <v>25481</v>
      </c>
      <c r="F30" s="9">
        <f>F38+F36+F31+F40</f>
        <v>26032</v>
      </c>
    </row>
    <row r="31" spans="1:6" ht="35.549999999999997" customHeight="1" thickBot="1" x14ac:dyDescent="0.4">
      <c r="A31" s="43" t="s">
        <v>151</v>
      </c>
      <c r="B31" s="43"/>
      <c r="C31" s="22" t="s">
        <v>152</v>
      </c>
      <c r="D31" s="8">
        <f>D32+D34</f>
        <v>7961</v>
      </c>
      <c r="E31" s="8">
        <f>E32+E34</f>
        <v>8480</v>
      </c>
      <c r="F31" s="8">
        <f>F32+F34</f>
        <v>9031</v>
      </c>
    </row>
    <row r="32" spans="1:6" ht="38.549999999999997" customHeight="1" thickBot="1" x14ac:dyDescent="0.4">
      <c r="A32" s="43" t="s">
        <v>153</v>
      </c>
      <c r="B32" s="43"/>
      <c r="C32" s="10" t="s">
        <v>154</v>
      </c>
      <c r="D32" s="8">
        <f>D33</f>
        <v>5095</v>
      </c>
      <c r="E32" s="8">
        <f>E33</f>
        <v>5427</v>
      </c>
      <c r="F32" s="8">
        <f>F33</f>
        <v>5780</v>
      </c>
    </row>
    <row r="33" spans="1:6" ht="46.05" customHeight="1" thickBot="1" x14ac:dyDescent="0.4">
      <c r="A33" s="43" t="s">
        <v>155</v>
      </c>
      <c r="B33" s="43"/>
      <c r="C33" s="22" t="s">
        <v>154</v>
      </c>
      <c r="D33" s="8">
        <v>5095</v>
      </c>
      <c r="E33" s="8">
        <v>5427</v>
      </c>
      <c r="F33" s="8">
        <v>5780</v>
      </c>
    </row>
    <row r="34" spans="1:6" ht="41.55" customHeight="1" thickBot="1" x14ac:dyDescent="0.4">
      <c r="A34" s="43" t="s">
        <v>156</v>
      </c>
      <c r="B34" s="43"/>
      <c r="C34" s="22" t="s">
        <v>157</v>
      </c>
      <c r="D34" s="8">
        <f>D35</f>
        <v>2866</v>
      </c>
      <c r="E34" s="8">
        <f>E35</f>
        <v>3053</v>
      </c>
      <c r="F34" s="8">
        <f>F35</f>
        <v>3251</v>
      </c>
    </row>
    <row r="35" spans="1:6" ht="48" customHeight="1" thickBot="1" x14ac:dyDescent="0.4">
      <c r="A35" s="43" t="s">
        <v>158</v>
      </c>
      <c r="B35" s="43"/>
      <c r="C35" s="22" t="s">
        <v>157</v>
      </c>
      <c r="D35" s="8">
        <v>2866</v>
      </c>
      <c r="E35" s="8">
        <v>3053</v>
      </c>
      <c r="F35" s="8">
        <v>3251</v>
      </c>
    </row>
    <row r="36" spans="1:6" ht="18.600000000000001" thickBot="1" x14ac:dyDescent="0.4">
      <c r="A36" s="43" t="s">
        <v>23</v>
      </c>
      <c r="B36" s="43"/>
      <c r="C36" s="22" t="s">
        <v>24</v>
      </c>
      <c r="D36" s="8">
        <f>D37</f>
        <v>0</v>
      </c>
      <c r="E36" s="8">
        <f>E37</f>
        <v>0</v>
      </c>
      <c r="F36" s="8">
        <f>F37</f>
        <v>0</v>
      </c>
    </row>
    <row r="37" spans="1:6" ht="18.600000000000001" thickBot="1" x14ac:dyDescent="0.4">
      <c r="A37" s="43" t="s">
        <v>25</v>
      </c>
      <c r="B37" s="43"/>
      <c r="C37" s="22" t="s">
        <v>24</v>
      </c>
      <c r="D37" s="8"/>
      <c r="E37" s="8"/>
      <c r="F37" s="8"/>
    </row>
    <row r="38" spans="1:6" ht="18.600000000000001" thickBot="1" x14ac:dyDescent="0.4">
      <c r="A38" s="43" t="s">
        <v>26</v>
      </c>
      <c r="B38" s="43"/>
      <c r="C38" s="22" t="s">
        <v>27</v>
      </c>
      <c r="D38" s="8">
        <f>D39</f>
        <v>9351</v>
      </c>
      <c r="E38" s="8">
        <f>E39</f>
        <v>9351</v>
      </c>
      <c r="F38" s="8">
        <f>F39</f>
        <v>9351</v>
      </c>
    </row>
    <row r="39" spans="1:6" ht="18.600000000000001" thickBot="1" x14ac:dyDescent="0.4">
      <c r="A39" s="43" t="s">
        <v>28</v>
      </c>
      <c r="B39" s="43"/>
      <c r="C39" s="22" t="s">
        <v>27</v>
      </c>
      <c r="D39" s="8">
        <v>9351</v>
      </c>
      <c r="E39" s="8">
        <v>9351</v>
      </c>
      <c r="F39" s="8">
        <v>9351</v>
      </c>
    </row>
    <row r="40" spans="1:6" ht="34.5" customHeight="1" thickBot="1" x14ac:dyDescent="0.4">
      <c r="A40" s="43" t="s">
        <v>218</v>
      </c>
      <c r="B40" s="43"/>
      <c r="C40" s="22" t="s">
        <v>220</v>
      </c>
      <c r="D40" s="8">
        <f>D41</f>
        <v>7650</v>
      </c>
      <c r="E40" s="8">
        <f t="shared" ref="E40:F40" si="0">E41</f>
        <v>7650</v>
      </c>
      <c r="F40" s="8">
        <f t="shared" si="0"/>
        <v>7650</v>
      </c>
    </row>
    <row r="41" spans="1:6" ht="38.549999999999997" customHeight="1" thickBot="1" x14ac:dyDescent="0.4">
      <c r="A41" s="43" t="s">
        <v>219</v>
      </c>
      <c r="B41" s="43"/>
      <c r="C41" s="22" t="s">
        <v>221</v>
      </c>
      <c r="D41" s="8">
        <v>7650</v>
      </c>
      <c r="E41" s="8">
        <v>7650</v>
      </c>
      <c r="F41" s="8">
        <v>7650</v>
      </c>
    </row>
    <row r="42" spans="1:6" ht="18.600000000000001" thickBot="1" x14ac:dyDescent="0.4">
      <c r="A42" s="43" t="s">
        <v>29</v>
      </c>
      <c r="B42" s="43"/>
      <c r="C42" s="22" t="s">
        <v>30</v>
      </c>
      <c r="D42" s="9">
        <f t="shared" ref="D42:F43" si="1">D43</f>
        <v>4510</v>
      </c>
      <c r="E42" s="9">
        <f t="shared" si="1"/>
        <v>4690</v>
      </c>
      <c r="F42" s="9">
        <f t="shared" si="1"/>
        <v>4870</v>
      </c>
    </row>
    <row r="43" spans="1:6" ht="35.549999999999997" customHeight="1" thickBot="1" x14ac:dyDescent="0.4">
      <c r="A43" s="43" t="s">
        <v>31</v>
      </c>
      <c r="B43" s="43"/>
      <c r="C43" s="22" t="s">
        <v>32</v>
      </c>
      <c r="D43" s="8">
        <f t="shared" si="1"/>
        <v>4510</v>
      </c>
      <c r="E43" s="8">
        <f t="shared" si="1"/>
        <v>4690</v>
      </c>
      <c r="F43" s="8">
        <f t="shared" si="1"/>
        <v>4870</v>
      </c>
    </row>
    <row r="44" spans="1:6" ht="38.549999999999997" customHeight="1" thickBot="1" x14ac:dyDescent="0.4">
      <c r="A44" s="43" t="s">
        <v>33</v>
      </c>
      <c r="B44" s="43"/>
      <c r="C44" s="22" t="s">
        <v>34</v>
      </c>
      <c r="D44" s="8">
        <v>4510</v>
      </c>
      <c r="E44" s="8">
        <v>4690</v>
      </c>
      <c r="F44" s="8">
        <v>4870</v>
      </c>
    </row>
    <row r="45" spans="1:6" ht="40.5" customHeight="1" thickBot="1" x14ac:dyDescent="0.4">
      <c r="A45" s="43" t="s">
        <v>35</v>
      </c>
      <c r="B45" s="43"/>
      <c r="C45" s="22" t="s">
        <v>36</v>
      </c>
      <c r="D45" s="9">
        <f>SUM(D46+D48+D59+D56)</f>
        <v>69959</v>
      </c>
      <c r="E45" s="9">
        <f>SUM(E46+E48+E59+E56)</f>
        <v>41101</v>
      </c>
      <c r="F45" s="9">
        <f>SUM(F46+F48+F59+F56)</f>
        <v>41159</v>
      </c>
    </row>
    <row r="46" spans="1:6" ht="28.95" customHeight="1" thickBot="1" x14ac:dyDescent="0.4">
      <c r="A46" s="49" t="s">
        <v>145</v>
      </c>
      <c r="B46" s="50"/>
      <c r="C46" s="22" t="s">
        <v>140</v>
      </c>
      <c r="D46" s="8">
        <f>D47</f>
        <v>0</v>
      </c>
      <c r="E46" s="8">
        <f>E47</f>
        <v>0</v>
      </c>
      <c r="F46" s="8">
        <f>F47</f>
        <v>0</v>
      </c>
    </row>
    <row r="47" spans="1:6" ht="41.55" customHeight="1" thickBot="1" x14ac:dyDescent="0.4">
      <c r="A47" s="49" t="s">
        <v>146</v>
      </c>
      <c r="B47" s="50"/>
      <c r="C47" s="22" t="s">
        <v>139</v>
      </c>
      <c r="D47" s="8"/>
      <c r="E47" s="8"/>
      <c r="F47" s="8"/>
    </row>
    <row r="48" spans="1:6" ht="91.2" customHeight="1" thickBot="1" x14ac:dyDescent="0.4">
      <c r="A48" s="43" t="s">
        <v>37</v>
      </c>
      <c r="B48" s="43"/>
      <c r="C48" s="22" t="s">
        <v>38</v>
      </c>
      <c r="D48" s="8">
        <f>D49+D52+D55</f>
        <v>68243</v>
      </c>
      <c r="E48" s="8">
        <f>E49+E52+E55</f>
        <v>39351</v>
      </c>
      <c r="F48" s="8">
        <f>F49+F52+F55</f>
        <v>39374</v>
      </c>
    </row>
    <row r="49" spans="1:6" ht="73.8" customHeight="1" thickBot="1" x14ac:dyDescent="0.4">
      <c r="A49" s="43" t="s">
        <v>39</v>
      </c>
      <c r="B49" s="43"/>
      <c r="C49" s="22" t="s">
        <v>40</v>
      </c>
      <c r="D49" s="8">
        <f>D50+D51</f>
        <v>2208</v>
      </c>
      <c r="E49" s="8">
        <f t="shared" ref="E49:F49" si="2">E50+E51</f>
        <v>2208</v>
      </c>
      <c r="F49" s="8">
        <f t="shared" si="2"/>
        <v>2208</v>
      </c>
    </row>
    <row r="50" spans="1:6" ht="100.8" customHeight="1" thickBot="1" x14ac:dyDescent="0.4">
      <c r="A50" s="43" t="s">
        <v>160</v>
      </c>
      <c r="B50" s="43"/>
      <c r="C50" s="22" t="s">
        <v>159</v>
      </c>
      <c r="D50" s="8">
        <v>1659</v>
      </c>
      <c r="E50" s="8">
        <v>1659</v>
      </c>
      <c r="F50" s="8">
        <v>1659</v>
      </c>
    </row>
    <row r="51" spans="1:6" ht="82.5" customHeight="1" thickBot="1" x14ac:dyDescent="0.4">
      <c r="A51" s="43" t="s">
        <v>41</v>
      </c>
      <c r="B51" s="43"/>
      <c r="C51" s="22" t="s">
        <v>42</v>
      </c>
      <c r="D51" s="8">
        <v>549</v>
      </c>
      <c r="E51" s="8">
        <v>549</v>
      </c>
      <c r="F51" s="8">
        <v>549</v>
      </c>
    </row>
    <row r="52" spans="1:6" ht="76.5" customHeight="1" thickBot="1" x14ac:dyDescent="0.4">
      <c r="A52" s="43" t="s">
        <v>43</v>
      </c>
      <c r="B52" s="43"/>
      <c r="C52" s="22" t="s">
        <v>44</v>
      </c>
      <c r="D52" s="8">
        <f>D53</f>
        <v>64914</v>
      </c>
      <c r="E52" s="8">
        <f>E53</f>
        <v>36000</v>
      </c>
      <c r="F52" s="8">
        <f>F53</f>
        <v>36000</v>
      </c>
    </row>
    <row r="53" spans="1:6" ht="72.599999999999994" thickBot="1" x14ac:dyDescent="0.4">
      <c r="A53" s="43" t="s">
        <v>45</v>
      </c>
      <c r="B53" s="43"/>
      <c r="C53" s="22" t="s">
        <v>46</v>
      </c>
      <c r="D53" s="8">
        <v>64914</v>
      </c>
      <c r="E53" s="8">
        <v>36000</v>
      </c>
      <c r="F53" s="8">
        <v>36000</v>
      </c>
    </row>
    <row r="54" spans="1:6" ht="79.5" customHeight="1" thickBot="1" x14ac:dyDescent="0.4">
      <c r="A54" s="43" t="s">
        <v>47</v>
      </c>
      <c r="B54" s="43"/>
      <c r="C54" s="22" t="s">
        <v>48</v>
      </c>
      <c r="D54" s="8">
        <f>D55</f>
        <v>1121</v>
      </c>
      <c r="E54" s="8">
        <f>E55</f>
        <v>1143</v>
      </c>
      <c r="F54" s="8">
        <f>F55</f>
        <v>1166</v>
      </c>
    </row>
    <row r="55" spans="1:6" ht="75" customHeight="1" thickBot="1" x14ac:dyDescent="0.4">
      <c r="A55" s="43" t="s">
        <v>49</v>
      </c>
      <c r="B55" s="43"/>
      <c r="C55" s="22" t="s">
        <v>50</v>
      </c>
      <c r="D55" s="8">
        <v>1121</v>
      </c>
      <c r="E55" s="8">
        <v>1143</v>
      </c>
      <c r="F55" s="8">
        <v>1166</v>
      </c>
    </row>
    <row r="56" spans="1:6" ht="34.5" customHeight="1" thickBot="1" x14ac:dyDescent="0.4">
      <c r="A56" s="43" t="s">
        <v>51</v>
      </c>
      <c r="B56" s="43"/>
      <c r="C56" s="22" t="s">
        <v>52</v>
      </c>
      <c r="D56" s="8">
        <f t="shared" ref="D56:F57" si="3">D57</f>
        <v>0</v>
      </c>
      <c r="E56" s="8">
        <f t="shared" si="3"/>
        <v>0</v>
      </c>
      <c r="F56" s="8">
        <f t="shared" si="3"/>
        <v>0</v>
      </c>
    </row>
    <row r="57" spans="1:6" ht="57" customHeight="1" thickBot="1" x14ac:dyDescent="0.4">
      <c r="A57" s="43" t="s">
        <v>53</v>
      </c>
      <c r="B57" s="43"/>
      <c r="C57" s="22" t="s">
        <v>54</v>
      </c>
      <c r="D57" s="8">
        <f t="shared" si="3"/>
        <v>0</v>
      </c>
      <c r="E57" s="8">
        <f t="shared" si="3"/>
        <v>0</v>
      </c>
      <c r="F57" s="8">
        <f t="shared" si="3"/>
        <v>0</v>
      </c>
    </row>
    <row r="58" spans="1:6" ht="60.45" customHeight="1" thickBot="1" x14ac:dyDescent="0.4">
      <c r="A58" s="43" t="s">
        <v>337</v>
      </c>
      <c r="B58" s="43"/>
      <c r="C58" s="22" t="s">
        <v>55</v>
      </c>
      <c r="D58" s="8"/>
      <c r="E58" s="8"/>
      <c r="F58" s="8"/>
    </row>
    <row r="59" spans="1:6" ht="79.5" customHeight="1" thickBot="1" x14ac:dyDescent="0.4">
      <c r="A59" s="43" t="s">
        <v>56</v>
      </c>
      <c r="B59" s="43"/>
      <c r="C59" s="22" t="s">
        <v>57</v>
      </c>
      <c r="D59" s="8">
        <f t="shared" ref="D59:F60" si="4">D60</f>
        <v>1716</v>
      </c>
      <c r="E59" s="8">
        <f t="shared" si="4"/>
        <v>1750</v>
      </c>
      <c r="F59" s="8">
        <f t="shared" si="4"/>
        <v>1785</v>
      </c>
    </row>
    <row r="60" spans="1:6" ht="72.599999999999994" customHeight="1" thickBot="1" x14ac:dyDescent="0.4">
      <c r="A60" s="43" t="s">
        <v>58</v>
      </c>
      <c r="B60" s="43"/>
      <c r="C60" s="22" t="s">
        <v>59</v>
      </c>
      <c r="D60" s="8">
        <f t="shared" si="4"/>
        <v>1716</v>
      </c>
      <c r="E60" s="8">
        <f t="shared" si="4"/>
        <v>1750</v>
      </c>
      <c r="F60" s="8">
        <f t="shared" si="4"/>
        <v>1785</v>
      </c>
    </row>
    <row r="61" spans="1:6" ht="76.2" customHeight="1" thickBot="1" x14ac:dyDescent="0.4">
      <c r="A61" s="43" t="s">
        <v>60</v>
      </c>
      <c r="B61" s="43"/>
      <c r="C61" s="22" t="s">
        <v>61</v>
      </c>
      <c r="D61" s="8">
        <v>1716</v>
      </c>
      <c r="E61" s="8">
        <v>1750</v>
      </c>
      <c r="F61" s="8">
        <v>1785</v>
      </c>
    </row>
    <row r="62" spans="1:6" ht="18.600000000000001" thickBot="1" x14ac:dyDescent="0.4">
      <c r="A62" s="43" t="s">
        <v>62</v>
      </c>
      <c r="B62" s="43"/>
      <c r="C62" s="22" t="s">
        <v>63</v>
      </c>
      <c r="D62" s="9">
        <f>D63</f>
        <v>1430</v>
      </c>
      <c r="E62" s="9">
        <f>E63</f>
        <v>1480</v>
      </c>
      <c r="F62" s="9">
        <f>F63</f>
        <v>1450</v>
      </c>
    </row>
    <row r="63" spans="1:6" ht="24" customHeight="1" thickBot="1" x14ac:dyDescent="0.4">
      <c r="A63" s="43" t="s">
        <v>64</v>
      </c>
      <c r="B63" s="43"/>
      <c r="C63" s="22" t="s">
        <v>65</v>
      </c>
      <c r="D63" s="8">
        <f>D64+D65+D66</f>
        <v>1430</v>
      </c>
      <c r="E63" s="8">
        <f>E64+E65+E66</f>
        <v>1480</v>
      </c>
      <c r="F63" s="8">
        <f>F64+F65+F66</f>
        <v>1450</v>
      </c>
    </row>
    <row r="64" spans="1:6" ht="34.799999999999997" customHeight="1" thickBot="1" x14ac:dyDescent="0.4">
      <c r="A64" s="43" t="s">
        <v>66</v>
      </c>
      <c r="B64" s="43"/>
      <c r="C64" s="22" t="s">
        <v>67</v>
      </c>
      <c r="D64" s="8">
        <v>521</v>
      </c>
      <c r="E64" s="8">
        <v>539</v>
      </c>
      <c r="F64" s="8">
        <v>528</v>
      </c>
    </row>
    <row r="65" spans="1:6" ht="18.600000000000001" thickBot="1" x14ac:dyDescent="0.4">
      <c r="A65" s="43" t="s">
        <v>68</v>
      </c>
      <c r="B65" s="43"/>
      <c r="C65" s="22" t="s">
        <v>69</v>
      </c>
      <c r="D65" s="8">
        <v>119</v>
      </c>
      <c r="E65" s="8">
        <v>123</v>
      </c>
      <c r="F65" s="8">
        <v>120</v>
      </c>
    </row>
    <row r="66" spans="1:6" ht="18.600000000000001" thickBot="1" x14ac:dyDescent="0.4">
      <c r="A66" s="43" t="s">
        <v>70</v>
      </c>
      <c r="B66" s="43"/>
      <c r="C66" s="22" t="s">
        <v>71</v>
      </c>
      <c r="D66" s="8">
        <f>D67+D68</f>
        <v>790</v>
      </c>
      <c r="E66" s="8">
        <f>E67+E68</f>
        <v>818</v>
      </c>
      <c r="F66" s="8">
        <f>F67+F68</f>
        <v>802</v>
      </c>
    </row>
    <row r="67" spans="1:6" ht="18.600000000000001" thickBot="1" x14ac:dyDescent="0.4">
      <c r="A67" s="43" t="s">
        <v>211</v>
      </c>
      <c r="B67" s="43"/>
      <c r="C67" s="22" t="s">
        <v>71</v>
      </c>
      <c r="D67" s="8">
        <v>552</v>
      </c>
      <c r="E67" s="8">
        <v>571</v>
      </c>
      <c r="F67" s="8">
        <v>560</v>
      </c>
    </row>
    <row r="68" spans="1:6" ht="25.95" customHeight="1" thickBot="1" x14ac:dyDescent="0.4">
      <c r="A68" s="43" t="s">
        <v>212</v>
      </c>
      <c r="B68" s="43"/>
      <c r="C68" s="22" t="s">
        <v>213</v>
      </c>
      <c r="D68" s="8">
        <v>238</v>
      </c>
      <c r="E68" s="8">
        <v>247</v>
      </c>
      <c r="F68" s="8">
        <v>242</v>
      </c>
    </row>
    <row r="69" spans="1:6" ht="42.45" customHeight="1" thickBot="1" x14ac:dyDescent="0.4">
      <c r="A69" s="43" t="s">
        <v>72</v>
      </c>
      <c r="B69" s="43"/>
      <c r="C69" s="22" t="s">
        <v>73</v>
      </c>
      <c r="D69" s="9">
        <f>D70</f>
        <v>28310</v>
      </c>
      <c r="E69" s="9">
        <f t="shared" ref="E69:F71" si="5">E70</f>
        <v>28310</v>
      </c>
      <c r="F69" s="9">
        <f t="shared" si="5"/>
        <v>28310</v>
      </c>
    </row>
    <row r="70" spans="1:6" ht="18.600000000000001" thickBot="1" x14ac:dyDescent="0.4">
      <c r="A70" s="43" t="s">
        <v>74</v>
      </c>
      <c r="B70" s="43"/>
      <c r="C70" s="22" t="s">
        <v>75</v>
      </c>
      <c r="D70" s="8">
        <f>D71</f>
        <v>28310</v>
      </c>
      <c r="E70" s="8">
        <f t="shared" si="5"/>
        <v>28310</v>
      </c>
      <c r="F70" s="8">
        <f t="shared" si="5"/>
        <v>28310</v>
      </c>
    </row>
    <row r="71" spans="1:6" ht="18.600000000000001" thickBot="1" x14ac:dyDescent="0.4">
      <c r="A71" s="43" t="s">
        <v>76</v>
      </c>
      <c r="B71" s="43"/>
      <c r="C71" s="22" t="s">
        <v>77</v>
      </c>
      <c r="D71" s="8">
        <f>D72</f>
        <v>28310</v>
      </c>
      <c r="E71" s="8">
        <f t="shared" si="5"/>
        <v>28310</v>
      </c>
      <c r="F71" s="8">
        <f t="shared" si="5"/>
        <v>28310</v>
      </c>
    </row>
    <row r="72" spans="1:6" ht="45" customHeight="1" thickBot="1" x14ac:dyDescent="0.4">
      <c r="A72" s="43" t="s">
        <v>78</v>
      </c>
      <c r="B72" s="43"/>
      <c r="C72" s="22" t="s">
        <v>79</v>
      </c>
      <c r="D72" s="8">
        <v>28310</v>
      </c>
      <c r="E72" s="8">
        <v>28310</v>
      </c>
      <c r="F72" s="8">
        <v>28310</v>
      </c>
    </row>
    <row r="73" spans="1:6" ht="21.45" customHeight="1" thickBot="1" x14ac:dyDescent="0.4">
      <c r="A73" s="43" t="s">
        <v>80</v>
      </c>
      <c r="B73" s="43"/>
      <c r="C73" s="22" t="s">
        <v>81</v>
      </c>
      <c r="D73" s="9">
        <f>D74+D82+D80</f>
        <v>0</v>
      </c>
      <c r="E73" s="9">
        <f>E74+E82</f>
        <v>0</v>
      </c>
      <c r="F73" s="9">
        <f>F74+F82</f>
        <v>0</v>
      </c>
    </row>
    <row r="74" spans="1:6" ht="79.2" customHeight="1" thickBot="1" x14ac:dyDescent="0.4">
      <c r="A74" s="49" t="s">
        <v>164</v>
      </c>
      <c r="B74" s="50"/>
      <c r="C74" s="22" t="s">
        <v>165</v>
      </c>
      <c r="D74" s="8">
        <f t="shared" ref="D74:F75" si="6">D75</f>
        <v>0</v>
      </c>
      <c r="E74" s="8">
        <f t="shared" si="6"/>
        <v>0</v>
      </c>
      <c r="F74" s="8">
        <f t="shared" si="6"/>
        <v>0</v>
      </c>
    </row>
    <row r="75" spans="1:6" ht="97.2" customHeight="1" thickBot="1" x14ac:dyDescent="0.4">
      <c r="A75" s="49" t="s">
        <v>163</v>
      </c>
      <c r="B75" s="50"/>
      <c r="C75" s="22" t="s">
        <v>166</v>
      </c>
      <c r="D75" s="8">
        <f t="shared" si="6"/>
        <v>0</v>
      </c>
      <c r="E75" s="8">
        <f t="shared" si="6"/>
        <v>0</v>
      </c>
      <c r="F75" s="8">
        <f t="shared" si="6"/>
        <v>0</v>
      </c>
    </row>
    <row r="76" spans="1:6" ht="72.599999999999994" thickBot="1" x14ac:dyDescent="0.4">
      <c r="A76" s="49" t="s">
        <v>162</v>
      </c>
      <c r="B76" s="50"/>
      <c r="C76" s="22" t="s">
        <v>161</v>
      </c>
      <c r="D76" s="8"/>
      <c r="E76" s="8"/>
      <c r="F76" s="8"/>
    </row>
    <row r="77" spans="1:6" ht="34.799999999999997" customHeight="1" thickBot="1" x14ac:dyDescent="0.4">
      <c r="A77" s="43" t="s">
        <v>82</v>
      </c>
      <c r="B77" s="43"/>
      <c r="C77" s="22" t="s">
        <v>83</v>
      </c>
      <c r="D77" s="8">
        <f t="shared" ref="D77:F78" si="7">D78</f>
        <v>0</v>
      </c>
      <c r="E77" s="8">
        <f t="shared" si="7"/>
        <v>0</v>
      </c>
      <c r="F77" s="8">
        <f t="shared" si="7"/>
        <v>0</v>
      </c>
    </row>
    <row r="78" spans="1:6" ht="1.5" hidden="1" customHeight="1" thickBot="1" x14ac:dyDescent="0.4">
      <c r="A78" s="43" t="s">
        <v>141</v>
      </c>
      <c r="B78" s="43"/>
      <c r="C78" s="22" t="s">
        <v>142</v>
      </c>
      <c r="D78" s="8">
        <f t="shared" si="7"/>
        <v>0</v>
      </c>
      <c r="E78" s="8">
        <f t="shared" si="7"/>
        <v>0</v>
      </c>
      <c r="F78" s="8">
        <f t="shared" si="7"/>
        <v>0</v>
      </c>
    </row>
    <row r="79" spans="1:6" ht="45.6" customHeight="1" thickBot="1" x14ac:dyDescent="0.4">
      <c r="A79" s="43" t="s">
        <v>143</v>
      </c>
      <c r="B79" s="43"/>
      <c r="C79" s="22" t="s">
        <v>144</v>
      </c>
      <c r="D79" s="8"/>
      <c r="E79" s="8"/>
      <c r="F79" s="8"/>
    </row>
    <row r="80" spans="1:6" ht="91.8" customHeight="1" thickBot="1" x14ac:dyDescent="0.4">
      <c r="A80" s="43" t="s">
        <v>349</v>
      </c>
      <c r="B80" s="43"/>
      <c r="C80" s="22" t="s">
        <v>351</v>
      </c>
      <c r="D80" s="8">
        <f>D81</f>
        <v>0</v>
      </c>
      <c r="E80" s="8">
        <f t="shared" ref="E80:F80" si="8">E81</f>
        <v>0</v>
      </c>
      <c r="F80" s="8">
        <f t="shared" si="8"/>
        <v>0</v>
      </c>
    </row>
    <row r="81" spans="1:6" ht="93" customHeight="1" thickBot="1" x14ac:dyDescent="0.4">
      <c r="A81" s="43" t="s">
        <v>350</v>
      </c>
      <c r="B81" s="43"/>
      <c r="C81" s="22" t="s">
        <v>351</v>
      </c>
      <c r="D81" s="8"/>
      <c r="E81" s="8"/>
      <c r="F81" s="8"/>
    </row>
    <row r="82" spans="1:6" ht="58.2" customHeight="1" thickBot="1" x14ac:dyDescent="0.4">
      <c r="A82" s="43" t="s">
        <v>84</v>
      </c>
      <c r="B82" s="43"/>
      <c r="C82" s="22" t="s">
        <v>85</v>
      </c>
      <c r="D82" s="8">
        <f>D83</f>
        <v>0</v>
      </c>
      <c r="E82" s="8">
        <f>E83</f>
        <v>0</v>
      </c>
      <c r="F82" s="8">
        <f>F83</f>
        <v>0</v>
      </c>
    </row>
    <row r="83" spans="1:6" ht="61.2" customHeight="1" thickBot="1" x14ac:dyDescent="0.4">
      <c r="A83" s="43" t="s">
        <v>86</v>
      </c>
      <c r="B83" s="43"/>
      <c r="C83" s="22" t="s">
        <v>87</v>
      </c>
      <c r="D83" s="8"/>
      <c r="E83" s="8"/>
      <c r="F83" s="8"/>
    </row>
    <row r="84" spans="1:6" ht="18.600000000000001" thickBot="1" x14ac:dyDescent="0.4">
      <c r="A84" s="43" t="s">
        <v>88</v>
      </c>
      <c r="B84" s="43"/>
      <c r="C84" s="22" t="s">
        <v>89</v>
      </c>
      <c r="D84" s="9">
        <f>D85+D88+D90+D92+D96+D98+D104+D106+D108+D113+D119+D95+D101+D103+D117</f>
        <v>440</v>
      </c>
      <c r="E84" s="9">
        <f>E85+E88+E90+E92+E96+E98+E104+E106+E108+E113+E119+E95+E101+E103+E117</f>
        <v>460</v>
      </c>
      <c r="F84" s="9">
        <f>F85+F88+F90+F92+F96+F98+F104+F106+F108+F113+F119+F95+F101+F103+F117</f>
        <v>478</v>
      </c>
    </row>
    <row r="85" spans="1:6" ht="44.55" customHeight="1" thickBot="1" x14ac:dyDescent="0.4">
      <c r="A85" s="64" t="s">
        <v>253</v>
      </c>
      <c r="B85" s="64"/>
      <c r="C85" s="22" t="s">
        <v>254</v>
      </c>
      <c r="D85" s="8">
        <f>D86</f>
        <v>0</v>
      </c>
      <c r="E85" s="8">
        <f>E86</f>
        <v>0</v>
      </c>
      <c r="F85" s="8">
        <f>F86</f>
        <v>0</v>
      </c>
    </row>
    <row r="86" spans="1:6" ht="63.45" customHeight="1" thickBot="1" x14ac:dyDescent="0.4">
      <c r="A86" s="23" t="s">
        <v>255</v>
      </c>
      <c r="B86" s="11"/>
      <c r="C86" s="22" t="s">
        <v>256</v>
      </c>
      <c r="D86" s="8">
        <f t="shared" ref="D86:F86" si="9">D87</f>
        <v>0</v>
      </c>
      <c r="E86" s="8">
        <f t="shared" si="9"/>
        <v>0</v>
      </c>
      <c r="F86" s="8">
        <f t="shared" si="9"/>
        <v>0</v>
      </c>
    </row>
    <row r="87" spans="1:6" ht="78.45" customHeight="1" thickBot="1" x14ac:dyDescent="0.4">
      <c r="A87" s="43" t="s">
        <v>258</v>
      </c>
      <c r="B87" s="43"/>
      <c r="C87" s="12" t="s">
        <v>257</v>
      </c>
      <c r="D87" s="8"/>
      <c r="E87" s="8"/>
      <c r="F87" s="8"/>
    </row>
    <row r="88" spans="1:6" ht="84.45" customHeight="1" thickBot="1" x14ac:dyDescent="0.4">
      <c r="A88" s="43" t="s">
        <v>259</v>
      </c>
      <c r="B88" s="43"/>
      <c r="C88" s="12" t="s">
        <v>260</v>
      </c>
      <c r="D88" s="8">
        <f>D89</f>
        <v>30</v>
      </c>
      <c r="E88" s="8">
        <f t="shared" ref="E88:F88" si="10">E89</f>
        <v>35</v>
      </c>
      <c r="F88" s="8">
        <f t="shared" si="10"/>
        <v>37</v>
      </c>
    </row>
    <row r="89" spans="1:6" ht="93.6" customHeight="1" thickBot="1" x14ac:dyDescent="0.4">
      <c r="A89" s="43" t="s">
        <v>261</v>
      </c>
      <c r="B89" s="43"/>
      <c r="C89" s="12" t="s">
        <v>262</v>
      </c>
      <c r="D89" s="8">
        <v>30</v>
      </c>
      <c r="E89" s="8">
        <v>35</v>
      </c>
      <c r="F89" s="8">
        <v>37</v>
      </c>
    </row>
    <row r="90" spans="1:6" ht="62.4" customHeight="1" thickBot="1" x14ac:dyDescent="0.4">
      <c r="A90" s="43" t="s">
        <v>264</v>
      </c>
      <c r="B90" s="43"/>
      <c r="C90" s="12" t="s">
        <v>263</v>
      </c>
      <c r="D90" s="8">
        <f>D91</f>
        <v>3</v>
      </c>
      <c r="E90" s="8">
        <f t="shared" ref="E90:F90" si="11">E91</f>
        <v>4</v>
      </c>
      <c r="F90" s="8">
        <f t="shared" si="11"/>
        <v>5</v>
      </c>
    </row>
    <row r="91" spans="1:6" ht="77.400000000000006" customHeight="1" thickBot="1" x14ac:dyDescent="0.4">
      <c r="A91" s="43" t="s">
        <v>266</v>
      </c>
      <c r="B91" s="43"/>
      <c r="C91" s="12" t="s">
        <v>265</v>
      </c>
      <c r="D91" s="8">
        <v>3</v>
      </c>
      <c r="E91" s="8">
        <v>4</v>
      </c>
      <c r="F91" s="8">
        <v>5</v>
      </c>
    </row>
    <row r="92" spans="1:6" ht="55.95" customHeight="1" thickBot="1" x14ac:dyDescent="0.4">
      <c r="A92" s="51" t="s">
        <v>268</v>
      </c>
      <c r="B92" s="51"/>
      <c r="C92" s="12" t="s">
        <v>267</v>
      </c>
      <c r="D92" s="8">
        <f>D93</f>
        <v>45</v>
      </c>
      <c r="E92" s="8">
        <f t="shared" ref="E92:F92" si="12">E93</f>
        <v>46</v>
      </c>
      <c r="F92" s="8">
        <f t="shared" si="12"/>
        <v>48</v>
      </c>
    </row>
    <row r="93" spans="1:6" ht="80.55" customHeight="1" thickBot="1" x14ac:dyDescent="0.4">
      <c r="A93" s="46" t="s">
        <v>270</v>
      </c>
      <c r="B93" s="46"/>
      <c r="C93" s="12" t="s">
        <v>269</v>
      </c>
      <c r="D93" s="8">
        <v>45</v>
      </c>
      <c r="E93" s="8">
        <v>46</v>
      </c>
      <c r="F93" s="8">
        <v>48</v>
      </c>
    </row>
    <row r="94" spans="1:6" ht="43.5" customHeight="1" thickBot="1" x14ac:dyDescent="0.4">
      <c r="A94" s="46" t="s">
        <v>309</v>
      </c>
      <c r="B94" s="46"/>
      <c r="C94" s="12" t="s">
        <v>310</v>
      </c>
      <c r="D94" s="8">
        <f>D95</f>
        <v>0</v>
      </c>
      <c r="E94" s="8">
        <f t="shared" ref="E94:F94" si="13">E95</f>
        <v>0</v>
      </c>
      <c r="F94" s="8">
        <f t="shared" si="13"/>
        <v>0</v>
      </c>
    </row>
    <row r="95" spans="1:6" ht="55.05" customHeight="1" thickBot="1" x14ac:dyDescent="0.4">
      <c r="A95" s="46" t="s">
        <v>312</v>
      </c>
      <c r="B95" s="46"/>
      <c r="C95" s="12" t="s">
        <v>311</v>
      </c>
      <c r="D95" s="8"/>
      <c r="E95" s="8"/>
      <c r="F95" s="8"/>
    </row>
    <row r="96" spans="1:6" ht="59.55" customHeight="1" thickBot="1" x14ac:dyDescent="0.4">
      <c r="A96" s="46" t="s">
        <v>272</v>
      </c>
      <c r="B96" s="46"/>
      <c r="C96" s="12" t="s">
        <v>271</v>
      </c>
      <c r="D96" s="8">
        <f>D97</f>
        <v>0</v>
      </c>
      <c r="E96" s="8">
        <f t="shared" ref="E96:F96" si="14">E97</f>
        <v>0</v>
      </c>
      <c r="F96" s="8">
        <f t="shared" si="14"/>
        <v>0</v>
      </c>
    </row>
    <row r="97" spans="1:6" ht="85.5" customHeight="1" thickBot="1" x14ac:dyDescent="0.4">
      <c r="A97" s="46" t="s">
        <v>274</v>
      </c>
      <c r="B97" s="46"/>
      <c r="C97" s="12" t="s">
        <v>273</v>
      </c>
      <c r="D97" s="8"/>
      <c r="E97" s="8"/>
      <c r="F97" s="8"/>
    </row>
    <row r="98" spans="1:6" ht="74.400000000000006" customHeight="1" thickBot="1" x14ac:dyDescent="0.4">
      <c r="A98" s="46" t="s">
        <v>276</v>
      </c>
      <c r="B98" s="46"/>
      <c r="C98" s="12" t="s">
        <v>275</v>
      </c>
      <c r="D98" s="8">
        <f>D99</f>
        <v>30</v>
      </c>
      <c r="E98" s="8">
        <f t="shared" ref="E98:F98" si="15">E99</f>
        <v>31</v>
      </c>
      <c r="F98" s="8">
        <f t="shared" si="15"/>
        <v>33</v>
      </c>
    </row>
    <row r="99" spans="1:6" ht="79.05" customHeight="1" thickBot="1" x14ac:dyDescent="0.4">
      <c r="A99" s="46" t="s">
        <v>278</v>
      </c>
      <c r="B99" s="46"/>
      <c r="C99" s="12" t="s">
        <v>277</v>
      </c>
      <c r="D99" s="8">
        <v>30</v>
      </c>
      <c r="E99" s="8">
        <v>31</v>
      </c>
      <c r="F99" s="8">
        <v>33</v>
      </c>
    </row>
    <row r="100" spans="1:6" ht="59.55" customHeight="1" thickBot="1" x14ac:dyDescent="0.4">
      <c r="A100" s="46" t="s">
        <v>314</v>
      </c>
      <c r="B100" s="46"/>
      <c r="C100" s="12" t="s">
        <v>313</v>
      </c>
      <c r="D100" s="8">
        <f>D101</f>
        <v>35</v>
      </c>
      <c r="E100" s="8">
        <f t="shared" ref="E100:F100" si="16">E101</f>
        <v>36</v>
      </c>
      <c r="F100" s="8">
        <f t="shared" si="16"/>
        <v>38</v>
      </c>
    </row>
    <row r="101" spans="1:6" ht="90.6" thickBot="1" x14ac:dyDescent="0.4">
      <c r="A101" s="46" t="s">
        <v>315</v>
      </c>
      <c r="B101" s="46"/>
      <c r="C101" s="12" t="s">
        <v>316</v>
      </c>
      <c r="D101" s="8">
        <v>35</v>
      </c>
      <c r="E101" s="8">
        <v>36</v>
      </c>
      <c r="F101" s="8">
        <v>38</v>
      </c>
    </row>
    <row r="102" spans="1:6" ht="54.6" thickBot="1" x14ac:dyDescent="0.4">
      <c r="A102" s="46" t="s">
        <v>319</v>
      </c>
      <c r="B102" s="46"/>
      <c r="C102" s="12" t="s">
        <v>317</v>
      </c>
      <c r="D102" s="8">
        <f>D103</f>
        <v>13</v>
      </c>
      <c r="E102" s="8">
        <f t="shared" ref="E102:F102" si="17">E103</f>
        <v>14</v>
      </c>
      <c r="F102" s="8">
        <f t="shared" si="17"/>
        <v>15</v>
      </c>
    </row>
    <row r="103" spans="1:6" ht="79.5" customHeight="1" thickBot="1" x14ac:dyDescent="0.4">
      <c r="A103" s="46" t="s">
        <v>320</v>
      </c>
      <c r="B103" s="46"/>
      <c r="C103" s="12" t="s">
        <v>318</v>
      </c>
      <c r="D103" s="8">
        <v>13</v>
      </c>
      <c r="E103" s="8">
        <v>14</v>
      </c>
      <c r="F103" s="8">
        <v>15</v>
      </c>
    </row>
    <row r="104" spans="1:6" ht="54.6" thickBot="1" x14ac:dyDescent="0.4">
      <c r="A104" s="46" t="s">
        <v>280</v>
      </c>
      <c r="B104" s="46"/>
      <c r="C104" s="12" t="s">
        <v>279</v>
      </c>
      <c r="D104" s="8">
        <f>D105</f>
        <v>0</v>
      </c>
      <c r="E104" s="8">
        <f t="shared" ref="E104:F104" si="18">E105</f>
        <v>0</v>
      </c>
      <c r="F104" s="8">
        <f t="shared" si="18"/>
        <v>0</v>
      </c>
    </row>
    <row r="105" spans="1:6" ht="76.05" customHeight="1" thickBot="1" x14ac:dyDescent="0.4">
      <c r="A105" s="49" t="s">
        <v>282</v>
      </c>
      <c r="B105" s="50"/>
      <c r="C105" s="12" t="s">
        <v>281</v>
      </c>
      <c r="D105" s="8"/>
      <c r="E105" s="8"/>
      <c r="F105" s="8"/>
    </row>
    <row r="106" spans="1:6" ht="59.55" customHeight="1" thickBot="1" x14ac:dyDescent="0.4">
      <c r="A106" s="46" t="s">
        <v>284</v>
      </c>
      <c r="B106" s="46"/>
      <c r="C106" s="12" t="s">
        <v>283</v>
      </c>
      <c r="D106" s="8">
        <f>D107</f>
        <v>20</v>
      </c>
      <c r="E106" s="8">
        <f t="shared" ref="E106:F106" si="19">E107</f>
        <v>21</v>
      </c>
      <c r="F106" s="8">
        <f t="shared" si="19"/>
        <v>22</v>
      </c>
    </row>
    <row r="107" spans="1:6" ht="75" customHeight="1" thickBot="1" x14ac:dyDescent="0.4">
      <c r="A107" s="46" t="s">
        <v>286</v>
      </c>
      <c r="B107" s="46"/>
      <c r="C107" s="12" t="s">
        <v>285</v>
      </c>
      <c r="D107" s="8">
        <v>20</v>
      </c>
      <c r="E107" s="8">
        <v>21</v>
      </c>
      <c r="F107" s="8">
        <v>22</v>
      </c>
    </row>
    <row r="108" spans="1:6" ht="93" customHeight="1" thickBot="1" x14ac:dyDescent="0.4">
      <c r="A108" s="46" t="s">
        <v>290</v>
      </c>
      <c r="B108" s="46"/>
      <c r="C108" s="12" t="s">
        <v>289</v>
      </c>
      <c r="D108" s="8">
        <f>D109</f>
        <v>264</v>
      </c>
      <c r="E108" s="8">
        <f>E109</f>
        <v>273</v>
      </c>
      <c r="F108" s="8">
        <f>F109</f>
        <v>280</v>
      </c>
    </row>
    <row r="109" spans="1:6" ht="70.95" customHeight="1" thickBot="1" x14ac:dyDescent="0.4">
      <c r="A109" s="46" t="s">
        <v>288</v>
      </c>
      <c r="B109" s="46"/>
      <c r="C109" s="12" t="s">
        <v>287</v>
      </c>
      <c r="D109" s="8">
        <f>D110+D112</f>
        <v>264</v>
      </c>
      <c r="E109" s="8">
        <f t="shared" ref="E109:F109" si="20">E110+E112</f>
        <v>273</v>
      </c>
      <c r="F109" s="8">
        <f t="shared" si="20"/>
        <v>280</v>
      </c>
    </row>
    <row r="110" spans="1:6" ht="55.95" customHeight="1" thickBot="1" x14ac:dyDescent="0.4">
      <c r="A110" s="46" t="s">
        <v>292</v>
      </c>
      <c r="B110" s="46"/>
      <c r="C110" s="12" t="s">
        <v>291</v>
      </c>
      <c r="D110" s="8">
        <v>164</v>
      </c>
      <c r="E110" s="8">
        <v>168</v>
      </c>
      <c r="F110" s="8">
        <v>171</v>
      </c>
    </row>
    <row r="111" spans="1:6" ht="72.599999999999994" thickBot="1" x14ac:dyDescent="0.4">
      <c r="A111" s="46" t="s">
        <v>294</v>
      </c>
      <c r="B111" s="46"/>
      <c r="C111" s="12" t="s">
        <v>293</v>
      </c>
      <c r="D111" s="8">
        <f>D112</f>
        <v>100</v>
      </c>
      <c r="E111" s="8">
        <f t="shared" ref="E111:F111" si="21">E112</f>
        <v>105</v>
      </c>
      <c r="F111" s="8">
        <f t="shared" si="21"/>
        <v>109</v>
      </c>
    </row>
    <row r="112" spans="1:6" ht="57" customHeight="1" thickBot="1" x14ac:dyDescent="0.4">
      <c r="A112" s="46" t="s">
        <v>296</v>
      </c>
      <c r="B112" s="46"/>
      <c r="C112" s="12" t="s">
        <v>295</v>
      </c>
      <c r="D112" s="8">
        <v>100</v>
      </c>
      <c r="E112" s="8">
        <v>105</v>
      </c>
      <c r="F112" s="8">
        <v>109</v>
      </c>
    </row>
    <row r="113" spans="1:6" ht="18.600000000000001" thickBot="1" x14ac:dyDescent="0.4">
      <c r="A113" s="46" t="s">
        <v>298</v>
      </c>
      <c r="B113" s="46"/>
      <c r="C113" s="12" t="s">
        <v>297</v>
      </c>
      <c r="D113" s="8">
        <f>D114</f>
        <v>0</v>
      </c>
      <c r="E113" s="8">
        <f t="shared" ref="E113:F113" si="22">E114</f>
        <v>0</v>
      </c>
      <c r="F113" s="8">
        <f t="shared" si="22"/>
        <v>0</v>
      </c>
    </row>
    <row r="114" spans="1:6" ht="72.599999999999994" thickBot="1" x14ac:dyDescent="0.4">
      <c r="A114" s="46" t="s">
        <v>300</v>
      </c>
      <c r="B114" s="46"/>
      <c r="C114" s="12" t="s">
        <v>299</v>
      </c>
      <c r="D114" s="8">
        <f>D115+D116</f>
        <v>0</v>
      </c>
      <c r="E114" s="8">
        <f t="shared" ref="E114:F114" si="23">E115+E116</f>
        <v>0</v>
      </c>
      <c r="F114" s="8">
        <f t="shared" si="23"/>
        <v>0</v>
      </c>
    </row>
    <row r="115" spans="1:6" ht="43.5" customHeight="1" thickBot="1" x14ac:dyDescent="0.4">
      <c r="A115" s="46" t="s">
        <v>302</v>
      </c>
      <c r="B115" s="46"/>
      <c r="C115" s="12" t="s">
        <v>301</v>
      </c>
      <c r="D115" s="8"/>
      <c r="E115" s="8"/>
      <c r="F115" s="8"/>
    </row>
    <row r="116" spans="1:6" ht="72.599999999999994" customHeight="1" thickBot="1" x14ac:dyDescent="0.4">
      <c r="A116" s="46" t="s">
        <v>304</v>
      </c>
      <c r="B116" s="46"/>
      <c r="C116" s="12" t="s">
        <v>303</v>
      </c>
      <c r="D116" s="8"/>
      <c r="E116" s="8"/>
      <c r="F116" s="8"/>
    </row>
    <row r="117" spans="1:6" ht="51" customHeight="1" thickBot="1" x14ac:dyDescent="0.4">
      <c r="A117" s="46" t="s">
        <v>322</v>
      </c>
      <c r="B117" s="46"/>
      <c r="C117" s="12" t="s">
        <v>321</v>
      </c>
      <c r="D117" s="8">
        <f>D118</f>
        <v>0</v>
      </c>
      <c r="E117" s="8">
        <f t="shared" ref="E117:F117" si="24">E118</f>
        <v>0</v>
      </c>
      <c r="F117" s="8">
        <f t="shared" si="24"/>
        <v>0</v>
      </c>
    </row>
    <row r="118" spans="1:6" ht="90.6" thickBot="1" x14ac:dyDescent="0.4">
      <c r="A118" s="46" t="s">
        <v>324</v>
      </c>
      <c r="B118" s="46"/>
      <c r="C118" s="12" t="s">
        <v>323</v>
      </c>
      <c r="D118" s="8"/>
      <c r="E118" s="8"/>
      <c r="F118" s="8"/>
    </row>
    <row r="119" spans="1:6" ht="66.45" hidden="1" customHeight="1" thickBot="1" x14ac:dyDescent="0.4">
      <c r="A119" s="43" t="s">
        <v>306</v>
      </c>
      <c r="B119" s="43"/>
      <c r="C119" s="12" t="s">
        <v>305</v>
      </c>
      <c r="D119" s="8">
        <f>D120</f>
        <v>0</v>
      </c>
      <c r="E119" s="8">
        <f>E120</f>
        <v>0</v>
      </c>
      <c r="F119" s="8">
        <f>F120</f>
        <v>0</v>
      </c>
    </row>
    <row r="120" spans="1:6" ht="72" hidden="1" customHeight="1" thickBot="1" x14ac:dyDescent="0.4">
      <c r="A120" s="43" t="s">
        <v>308</v>
      </c>
      <c r="B120" s="43"/>
      <c r="C120" s="12" t="s">
        <v>307</v>
      </c>
      <c r="D120" s="8"/>
      <c r="E120" s="8"/>
      <c r="F120" s="8"/>
    </row>
    <row r="121" spans="1:6" ht="18.600000000000001" thickBot="1" x14ac:dyDescent="0.4">
      <c r="A121" s="43" t="s">
        <v>90</v>
      </c>
      <c r="B121" s="43"/>
      <c r="C121" s="22" t="s">
        <v>91</v>
      </c>
      <c r="D121" s="9">
        <f t="shared" ref="D121:F122" si="25">D122</f>
        <v>191</v>
      </c>
      <c r="E121" s="9">
        <f t="shared" si="25"/>
        <v>191</v>
      </c>
      <c r="F121" s="9">
        <f t="shared" si="25"/>
        <v>191</v>
      </c>
    </row>
    <row r="122" spans="1:6" ht="18.600000000000001" thickBot="1" x14ac:dyDescent="0.4">
      <c r="A122" s="43" t="s">
        <v>92</v>
      </c>
      <c r="B122" s="43"/>
      <c r="C122" s="22" t="s">
        <v>93</v>
      </c>
      <c r="D122" s="8">
        <f t="shared" si="25"/>
        <v>191</v>
      </c>
      <c r="E122" s="8">
        <f t="shared" si="25"/>
        <v>191</v>
      </c>
      <c r="F122" s="8">
        <f t="shared" si="25"/>
        <v>191</v>
      </c>
    </row>
    <row r="123" spans="1:6" ht="18.600000000000001" thickBot="1" x14ac:dyDescent="0.4">
      <c r="A123" s="43" t="s">
        <v>94</v>
      </c>
      <c r="B123" s="43"/>
      <c r="C123" s="22" t="s">
        <v>95</v>
      </c>
      <c r="D123" s="8">
        <v>191</v>
      </c>
      <c r="E123" s="8">
        <v>191</v>
      </c>
      <c r="F123" s="8">
        <v>191</v>
      </c>
    </row>
    <row r="124" spans="1:6" ht="18.600000000000001" thickBot="1" x14ac:dyDescent="0.4">
      <c r="A124" s="43" t="s">
        <v>96</v>
      </c>
      <c r="B124" s="43"/>
      <c r="C124" s="22" t="s">
        <v>97</v>
      </c>
      <c r="D124" s="21">
        <f>SUM(D125+D205)</f>
        <v>873035.90000000014</v>
      </c>
      <c r="E124" s="21">
        <f>SUM(E125+E205)</f>
        <v>812285.10000000009</v>
      </c>
      <c r="F124" s="21">
        <f>SUM(F125+F205)</f>
        <v>788828.7</v>
      </c>
    </row>
    <row r="125" spans="1:6" ht="51" customHeight="1" thickBot="1" x14ac:dyDescent="0.4">
      <c r="A125" s="43" t="s">
        <v>98</v>
      </c>
      <c r="B125" s="43"/>
      <c r="C125" s="22" t="s">
        <v>99</v>
      </c>
      <c r="D125" s="8">
        <f>SUM(D126+D131+D177+D194)</f>
        <v>867528.90000000014</v>
      </c>
      <c r="E125" s="8">
        <f t="shared" ref="E125:F125" si="26">SUM(E126+E131+E177+E194)</f>
        <v>806778.10000000009</v>
      </c>
      <c r="F125" s="8">
        <f t="shared" si="26"/>
        <v>783321.7</v>
      </c>
    </row>
    <row r="126" spans="1:6" ht="18.600000000000001" thickBot="1" x14ac:dyDescent="0.4">
      <c r="A126" s="43" t="s">
        <v>169</v>
      </c>
      <c r="B126" s="43"/>
      <c r="C126" s="22" t="s">
        <v>100</v>
      </c>
      <c r="D126" s="8">
        <f>SUM(D127+D129)</f>
        <v>128539</v>
      </c>
      <c r="E126" s="8">
        <f>SUM(E127+E129)</f>
        <v>36302</v>
      </c>
      <c r="F126" s="8">
        <f>SUM(F127+F129)</f>
        <v>25937</v>
      </c>
    </row>
    <row r="127" spans="1:6" ht="18.600000000000001" thickBot="1" x14ac:dyDescent="0.4">
      <c r="A127" s="43" t="s">
        <v>168</v>
      </c>
      <c r="B127" s="43"/>
      <c r="C127" s="22" t="s">
        <v>101</v>
      </c>
      <c r="D127" s="8">
        <f>SUM(D128)</f>
        <v>48294</v>
      </c>
      <c r="E127" s="8">
        <f>SUM(E128)</f>
        <v>36302</v>
      </c>
      <c r="F127" s="8">
        <f>SUM(F128)</f>
        <v>25937</v>
      </c>
    </row>
    <row r="128" spans="1:6" ht="18.600000000000001" thickBot="1" x14ac:dyDescent="0.4">
      <c r="A128" s="43" t="s">
        <v>167</v>
      </c>
      <c r="B128" s="43"/>
      <c r="C128" s="22" t="s">
        <v>102</v>
      </c>
      <c r="D128" s="8">
        <v>48294</v>
      </c>
      <c r="E128" s="8">
        <v>36302</v>
      </c>
      <c r="F128" s="8">
        <v>25937</v>
      </c>
    </row>
    <row r="129" spans="1:6" ht="18.600000000000001" thickBot="1" x14ac:dyDescent="0.4">
      <c r="A129" s="43" t="s">
        <v>170</v>
      </c>
      <c r="B129" s="43"/>
      <c r="C129" s="22" t="s">
        <v>147</v>
      </c>
      <c r="D129" s="8">
        <f>SUM(D130)</f>
        <v>80245</v>
      </c>
      <c r="E129" s="8">
        <f>SUM(E130)</f>
        <v>0</v>
      </c>
      <c r="F129" s="8">
        <f>SUM(F130)</f>
        <v>0</v>
      </c>
    </row>
    <row r="130" spans="1:6" ht="36.6" thickBot="1" x14ac:dyDescent="0.4">
      <c r="A130" s="43" t="s">
        <v>171</v>
      </c>
      <c r="B130" s="43"/>
      <c r="C130" s="22" t="s">
        <v>148</v>
      </c>
      <c r="D130" s="8">
        <v>80245</v>
      </c>
      <c r="E130" s="8"/>
      <c r="F130" s="8"/>
    </row>
    <row r="131" spans="1:6" ht="36.6" thickBot="1" x14ac:dyDescent="0.4">
      <c r="A131" s="43" t="s">
        <v>172</v>
      </c>
      <c r="B131" s="43"/>
      <c r="C131" s="22" t="s">
        <v>103</v>
      </c>
      <c r="D131" s="8">
        <f>SUM(D138+D140+D142+D144+D151+D153+D155+D157+D159+D161+D163+D165+D167+D171+D175)</f>
        <v>177950.2</v>
      </c>
      <c r="E131" s="8">
        <f t="shared" ref="E131:F131" si="27">SUM(E138+E140+E142+E144+E151+E153+E155+E157+E159+E161+E163+E165+E167+E171+E175)</f>
        <v>179089</v>
      </c>
      <c r="F131" s="8">
        <f t="shared" si="27"/>
        <v>130601.60000000001</v>
      </c>
    </row>
    <row r="132" spans="1:6" ht="18.600000000000001" hidden="1" thickBot="1" x14ac:dyDescent="0.4">
      <c r="A132" s="43" t="s">
        <v>173</v>
      </c>
      <c r="B132" s="43"/>
      <c r="C132" s="22" t="s">
        <v>104</v>
      </c>
      <c r="D132" s="8">
        <f>SUM(D133)</f>
        <v>0</v>
      </c>
      <c r="E132" s="8">
        <f>SUM(E133)</f>
        <v>0</v>
      </c>
      <c r="F132" s="8">
        <f>SUM(F133)</f>
        <v>0</v>
      </c>
    </row>
    <row r="133" spans="1:6" ht="36.6" hidden="1" thickBot="1" x14ac:dyDescent="0.4">
      <c r="A133" s="43" t="s">
        <v>174</v>
      </c>
      <c r="B133" s="43"/>
      <c r="C133" s="22" t="s">
        <v>105</v>
      </c>
      <c r="D133" s="8"/>
      <c r="E133" s="8"/>
      <c r="F133" s="8"/>
    </row>
    <row r="134" spans="1:6" ht="36.6" hidden="1" thickBot="1" x14ac:dyDescent="0.4">
      <c r="A134" s="43" t="s">
        <v>106</v>
      </c>
      <c r="B134" s="43"/>
      <c r="C134" s="22" t="s">
        <v>107</v>
      </c>
      <c r="D134" s="8">
        <f>SUM(D135)</f>
        <v>0</v>
      </c>
      <c r="E134" s="8">
        <f>SUM(E135)</f>
        <v>0</v>
      </c>
      <c r="F134" s="8">
        <f>SUM(F135)</f>
        <v>0</v>
      </c>
    </row>
    <row r="135" spans="1:6" ht="36.6" hidden="1" thickBot="1" x14ac:dyDescent="0.4">
      <c r="A135" s="43" t="s">
        <v>108</v>
      </c>
      <c r="B135" s="43"/>
      <c r="C135" s="22" t="s">
        <v>109</v>
      </c>
      <c r="D135" s="8"/>
      <c r="E135" s="8"/>
      <c r="F135" s="8"/>
    </row>
    <row r="136" spans="1:6" ht="72.599999999999994" hidden="1" thickBot="1" x14ac:dyDescent="0.4">
      <c r="A136" s="43" t="s">
        <v>177</v>
      </c>
      <c r="B136" s="43"/>
      <c r="C136" s="22" t="s">
        <v>110</v>
      </c>
      <c r="D136" s="8">
        <f>SUM(D137)</f>
        <v>0</v>
      </c>
      <c r="E136" s="8">
        <f>SUM(E137)</f>
        <v>0</v>
      </c>
      <c r="F136" s="8">
        <f>SUM(F137)</f>
        <v>0</v>
      </c>
    </row>
    <row r="137" spans="1:6" ht="72.599999999999994" hidden="1" thickBot="1" x14ac:dyDescent="0.4">
      <c r="A137" s="43" t="s">
        <v>178</v>
      </c>
      <c r="B137" s="43"/>
      <c r="C137" s="22" t="s">
        <v>110</v>
      </c>
      <c r="D137" s="8"/>
      <c r="E137" s="8"/>
      <c r="F137" s="8"/>
    </row>
    <row r="138" spans="1:6" ht="54.6" hidden="1" thickBot="1" x14ac:dyDescent="0.4">
      <c r="A138" s="43" t="s">
        <v>240</v>
      </c>
      <c r="B138" s="43"/>
      <c r="C138" s="13" t="s">
        <v>241</v>
      </c>
      <c r="D138" s="8">
        <f>SUM(D139)</f>
        <v>0</v>
      </c>
      <c r="E138" s="8">
        <f t="shared" ref="E138:F138" si="28">SUM(E139)</f>
        <v>0</v>
      </c>
      <c r="F138" s="8">
        <f t="shared" si="28"/>
        <v>0</v>
      </c>
    </row>
    <row r="139" spans="1:6" ht="54.6" hidden="1" thickBot="1" x14ac:dyDescent="0.4">
      <c r="A139" s="43" t="s">
        <v>242</v>
      </c>
      <c r="B139" s="43"/>
      <c r="C139" s="13" t="s">
        <v>243</v>
      </c>
      <c r="D139" s="8"/>
      <c r="E139" s="8"/>
      <c r="F139" s="8"/>
    </row>
    <row r="140" spans="1:6" ht="36.6" thickBot="1" x14ac:dyDescent="0.4">
      <c r="A140" s="43" t="s">
        <v>248</v>
      </c>
      <c r="B140" s="43"/>
      <c r="C140" s="13" t="s">
        <v>249</v>
      </c>
      <c r="D140" s="8">
        <f>SUM(D141)</f>
        <v>0</v>
      </c>
      <c r="E140" s="8">
        <f t="shared" ref="E140:F140" si="29">SUM(E141)</f>
        <v>0</v>
      </c>
      <c r="F140" s="8">
        <f t="shared" si="29"/>
        <v>0</v>
      </c>
    </row>
    <row r="141" spans="1:6" ht="36.6" thickBot="1" x14ac:dyDescent="0.4">
      <c r="A141" s="43" t="s">
        <v>250</v>
      </c>
      <c r="B141" s="43"/>
      <c r="C141" s="13" t="s">
        <v>109</v>
      </c>
      <c r="D141" s="8"/>
      <c r="E141" s="8"/>
      <c r="F141" s="8"/>
    </row>
    <row r="142" spans="1:6" ht="58.8" customHeight="1" thickBot="1" x14ac:dyDescent="0.4">
      <c r="A142" s="43" t="s">
        <v>177</v>
      </c>
      <c r="B142" s="43"/>
      <c r="C142" s="42" t="s">
        <v>384</v>
      </c>
      <c r="D142" s="8">
        <f>SUM(D143)</f>
        <v>80359.3</v>
      </c>
      <c r="E142" s="8">
        <f>SUM(E143)</f>
        <v>80359.3</v>
      </c>
      <c r="F142" s="8">
        <f>SUM(F143)</f>
        <v>80359.3</v>
      </c>
    </row>
    <row r="143" spans="1:6" ht="36.6" thickBot="1" x14ac:dyDescent="0.4">
      <c r="A143" s="44" t="s">
        <v>178</v>
      </c>
      <c r="B143" s="44"/>
      <c r="C143" s="42" t="s">
        <v>383</v>
      </c>
      <c r="D143" s="8">
        <v>80359.3</v>
      </c>
      <c r="E143" s="8">
        <v>80359.3</v>
      </c>
      <c r="F143" s="8">
        <v>80359.3</v>
      </c>
    </row>
    <row r="144" spans="1:6" ht="13.8" thickBot="1" x14ac:dyDescent="0.3">
      <c r="A144" s="65" t="s">
        <v>363</v>
      </c>
      <c r="B144" s="65"/>
      <c r="C144" s="48" t="s">
        <v>365</v>
      </c>
      <c r="D144" s="47">
        <f>SUM(D150)</f>
        <v>0</v>
      </c>
      <c r="E144" s="47">
        <f>SUM(E150)</f>
        <v>0</v>
      </c>
      <c r="F144" s="47">
        <f>SUM(F150)</f>
        <v>0</v>
      </c>
    </row>
    <row r="145" spans="1:6" ht="13.8" thickBot="1" x14ac:dyDescent="0.3">
      <c r="A145" s="65"/>
      <c r="B145" s="65"/>
      <c r="C145" s="48"/>
      <c r="D145" s="47"/>
      <c r="E145" s="47"/>
      <c r="F145" s="47"/>
    </row>
    <row r="146" spans="1:6" ht="13.8" thickBot="1" x14ac:dyDescent="0.3">
      <c r="A146" s="65"/>
      <c r="B146" s="65"/>
      <c r="C146" s="48"/>
      <c r="D146" s="47"/>
      <c r="E146" s="47"/>
      <c r="F146" s="47"/>
    </row>
    <row r="147" spans="1:6" ht="13.8" thickBot="1" x14ac:dyDescent="0.3">
      <c r="A147" s="65"/>
      <c r="B147" s="65"/>
      <c r="C147" s="48"/>
      <c r="D147" s="47"/>
      <c r="E147" s="47"/>
      <c r="F147" s="47"/>
    </row>
    <row r="148" spans="1:6" ht="13.8" thickBot="1" x14ac:dyDescent="0.3">
      <c r="A148" s="65"/>
      <c r="B148" s="65"/>
      <c r="C148" s="48"/>
      <c r="D148" s="47"/>
      <c r="E148" s="47"/>
      <c r="F148" s="47"/>
    </row>
    <row r="149" spans="1:6" ht="10.8" customHeight="1" thickBot="1" x14ac:dyDescent="0.3">
      <c r="A149" s="65"/>
      <c r="B149" s="65"/>
      <c r="C149" s="48"/>
      <c r="D149" s="47"/>
      <c r="E149" s="47"/>
      <c r="F149" s="47"/>
    </row>
    <row r="150" spans="1:6" ht="81" customHeight="1" thickBot="1" x14ac:dyDescent="0.4">
      <c r="A150" s="44" t="s">
        <v>364</v>
      </c>
      <c r="B150" s="44"/>
      <c r="C150" s="30" t="s">
        <v>366</v>
      </c>
      <c r="D150" s="8"/>
      <c r="E150" s="8"/>
      <c r="F150" s="8"/>
    </row>
    <row r="151" spans="1:6" ht="54.6" hidden="1" thickBot="1" x14ac:dyDescent="0.4">
      <c r="A151" s="43" t="s">
        <v>230</v>
      </c>
      <c r="B151" s="43"/>
      <c r="C151" s="13" t="s">
        <v>342</v>
      </c>
      <c r="D151" s="8">
        <f>SUM(D152)</f>
        <v>0</v>
      </c>
      <c r="E151" s="8">
        <f t="shared" ref="E151:F151" si="30">SUM(E152)</f>
        <v>0</v>
      </c>
      <c r="F151" s="8">
        <f t="shared" si="30"/>
        <v>0</v>
      </c>
    </row>
    <row r="152" spans="1:6" ht="72.599999999999994" hidden="1" thickBot="1" x14ac:dyDescent="0.4">
      <c r="A152" s="43" t="s">
        <v>231</v>
      </c>
      <c r="B152" s="43"/>
      <c r="C152" s="13" t="s">
        <v>341</v>
      </c>
      <c r="D152" s="8"/>
      <c r="E152" s="8"/>
      <c r="F152" s="8"/>
    </row>
    <row r="153" spans="1:6" ht="36.6" hidden="1" thickBot="1" x14ac:dyDescent="0.4">
      <c r="A153" s="43" t="s">
        <v>232</v>
      </c>
      <c r="B153" s="43"/>
      <c r="C153" s="13" t="s">
        <v>344</v>
      </c>
      <c r="D153" s="8">
        <f>SUM(D154)</f>
        <v>0</v>
      </c>
      <c r="E153" s="8">
        <f t="shared" ref="E153:F153" si="31">SUM(E154)</f>
        <v>0</v>
      </c>
      <c r="F153" s="8">
        <f t="shared" si="31"/>
        <v>0</v>
      </c>
    </row>
    <row r="154" spans="1:6" ht="36.6" hidden="1" thickBot="1" x14ac:dyDescent="0.4">
      <c r="A154" s="43" t="s">
        <v>233</v>
      </c>
      <c r="B154" s="43"/>
      <c r="C154" s="13" t="s">
        <v>343</v>
      </c>
      <c r="D154" s="8"/>
      <c r="E154" s="8"/>
      <c r="F154" s="8"/>
    </row>
    <row r="155" spans="1:6" ht="54.6" hidden="1" thickBot="1" x14ac:dyDescent="0.4">
      <c r="A155" s="43" t="s">
        <v>236</v>
      </c>
      <c r="B155" s="43"/>
      <c r="C155" s="13" t="s">
        <v>239</v>
      </c>
      <c r="D155" s="8">
        <f>D156</f>
        <v>0</v>
      </c>
      <c r="E155" s="8">
        <f t="shared" ref="E155:F155" si="32">SUM(E156)</f>
        <v>0</v>
      </c>
      <c r="F155" s="8">
        <f t="shared" si="32"/>
        <v>0</v>
      </c>
    </row>
    <row r="156" spans="1:6" ht="54.6" hidden="1" thickBot="1" x14ac:dyDescent="0.4">
      <c r="A156" s="43" t="s">
        <v>238</v>
      </c>
      <c r="B156" s="43"/>
      <c r="C156" s="13" t="s">
        <v>237</v>
      </c>
      <c r="D156" s="8"/>
      <c r="E156" s="8"/>
      <c r="F156" s="8"/>
    </row>
    <row r="157" spans="1:6" ht="36.6" hidden="1" thickBot="1" x14ac:dyDescent="0.4">
      <c r="A157" s="67" t="s">
        <v>339</v>
      </c>
      <c r="B157" s="68"/>
      <c r="C157" s="13" t="s">
        <v>346</v>
      </c>
      <c r="D157" s="8">
        <f>SUM(D158)</f>
        <v>0</v>
      </c>
      <c r="E157" s="8">
        <f t="shared" ref="E157:F157" si="33">SUM(E158)</f>
        <v>0</v>
      </c>
      <c r="F157" s="8">
        <f t="shared" si="33"/>
        <v>0</v>
      </c>
    </row>
    <row r="158" spans="1:6" ht="36.6" hidden="1" thickBot="1" x14ac:dyDescent="0.4">
      <c r="A158" s="67" t="s">
        <v>340</v>
      </c>
      <c r="B158" s="68"/>
      <c r="C158" s="13" t="s">
        <v>345</v>
      </c>
      <c r="D158" s="8"/>
      <c r="E158" s="8"/>
      <c r="F158" s="8"/>
    </row>
    <row r="159" spans="1:6" ht="63.6" customHeight="1" thickBot="1" x14ac:dyDescent="0.4">
      <c r="A159" s="64" t="s">
        <v>329</v>
      </c>
      <c r="B159" s="64"/>
      <c r="C159" s="14" t="s">
        <v>330</v>
      </c>
      <c r="D159" s="8">
        <f>SUM(D160)</f>
        <v>16050.3</v>
      </c>
      <c r="E159" s="8">
        <f t="shared" ref="E159:F159" si="34">SUM(E160)</f>
        <v>16050.3</v>
      </c>
      <c r="F159" s="8">
        <f t="shared" si="34"/>
        <v>16050.3</v>
      </c>
    </row>
    <row r="160" spans="1:6" ht="61.2" customHeight="1" thickBot="1" x14ac:dyDescent="0.4">
      <c r="A160" s="64" t="s">
        <v>331</v>
      </c>
      <c r="B160" s="64"/>
      <c r="C160" s="14" t="s">
        <v>332</v>
      </c>
      <c r="D160" s="8">
        <v>16050.3</v>
      </c>
      <c r="E160" s="8">
        <v>16050.3</v>
      </c>
      <c r="F160" s="8">
        <v>16050.3</v>
      </c>
    </row>
    <row r="161" spans="1:6" ht="28.2" customHeight="1" thickBot="1" x14ac:dyDescent="0.4">
      <c r="A161" s="64" t="s">
        <v>368</v>
      </c>
      <c r="B161" s="64"/>
      <c r="C161" s="29" t="s">
        <v>369</v>
      </c>
      <c r="D161" s="8">
        <f>SUM(D162)</f>
        <v>0</v>
      </c>
      <c r="E161" s="8">
        <f t="shared" ref="E161:F161" si="35">SUM(E162)</f>
        <v>0</v>
      </c>
      <c r="F161" s="8">
        <f t="shared" si="35"/>
        <v>0</v>
      </c>
    </row>
    <row r="162" spans="1:6" ht="39" customHeight="1" thickBot="1" x14ac:dyDescent="0.4">
      <c r="A162" s="65" t="s">
        <v>367</v>
      </c>
      <c r="B162" s="66"/>
      <c r="C162" s="31" t="s">
        <v>370</v>
      </c>
      <c r="D162" s="32"/>
      <c r="E162" s="33"/>
      <c r="F162" s="8"/>
    </row>
    <row r="163" spans="1:6" ht="54.6" customHeight="1" thickBot="1" x14ac:dyDescent="0.4">
      <c r="A163" s="44" t="s">
        <v>222</v>
      </c>
      <c r="B163" s="44"/>
      <c r="C163" s="34" t="s">
        <v>225</v>
      </c>
      <c r="D163" s="33">
        <f>SUM(D164)</f>
        <v>1111.9000000000001</v>
      </c>
      <c r="E163" s="33">
        <f t="shared" ref="E163:F163" si="36">SUM(E164)</f>
        <v>0</v>
      </c>
      <c r="F163" s="8">
        <f t="shared" si="36"/>
        <v>0</v>
      </c>
    </row>
    <row r="164" spans="1:6" ht="54.6" thickBot="1" x14ac:dyDescent="0.4">
      <c r="A164" s="44" t="s">
        <v>223</v>
      </c>
      <c r="B164" s="44"/>
      <c r="C164" s="35" t="s">
        <v>224</v>
      </c>
      <c r="D164" s="33">
        <v>1111.9000000000001</v>
      </c>
      <c r="E164" s="33"/>
      <c r="F164" s="33"/>
    </row>
    <row r="165" spans="1:6" ht="34.200000000000003" customHeight="1" thickBot="1" x14ac:dyDescent="0.4">
      <c r="A165" s="44" t="s">
        <v>226</v>
      </c>
      <c r="B165" s="44"/>
      <c r="C165" s="35" t="s">
        <v>228</v>
      </c>
      <c r="D165" s="33">
        <f>SUM(D166)</f>
        <v>3554.6</v>
      </c>
      <c r="E165" s="33">
        <f t="shared" ref="E165:F165" si="37">SUM(E166)</f>
        <v>3544.8</v>
      </c>
      <c r="F165" s="33">
        <f t="shared" si="37"/>
        <v>3722.9</v>
      </c>
    </row>
    <row r="166" spans="1:6" ht="35.4" customHeight="1" thickBot="1" x14ac:dyDescent="0.4">
      <c r="A166" s="44" t="s">
        <v>227</v>
      </c>
      <c r="B166" s="44"/>
      <c r="C166" s="35" t="s">
        <v>229</v>
      </c>
      <c r="D166" s="33">
        <v>3554.6</v>
      </c>
      <c r="E166" s="33">
        <v>3544.8</v>
      </c>
      <c r="F166" s="33">
        <v>3722.9</v>
      </c>
    </row>
    <row r="167" spans="1:6" ht="18.600000000000001" thickBot="1" x14ac:dyDescent="0.4">
      <c r="A167" s="44" t="s">
        <v>179</v>
      </c>
      <c r="B167" s="44"/>
      <c r="C167" s="30" t="s">
        <v>111</v>
      </c>
      <c r="D167" s="36">
        <f>SUM(D168)</f>
        <v>144.19999999999999</v>
      </c>
      <c r="E167" s="33">
        <f>SUM(E168)</f>
        <v>148.5</v>
      </c>
      <c r="F167" s="33">
        <f>SUM(F168)</f>
        <v>148.5</v>
      </c>
    </row>
    <row r="168" spans="1:6" ht="24.6" customHeight="1" thickBot="1" x14ac:dyDescent="0.4">
      <c r="A168" s="44" t="s">
        <v>180</v>
      </c>
      <c r="B168" s="44"/>
      <c r="C168" s="30" t="s">
        <v>112</v>
      </c>
      <c r="D168" s="36">
        <v>144.19999999999999</v>
      </c>
      <c r="E168" s="36">
        <v>148.5</v>
      </c>
      <c r="F168" s="36">
        <v>148.5</v>
      </c>
    </row>
    <row r="169" spans="1:6" ht="54.6" hidden="1" thickBot="1" x14ac:dyDescent="0.4">
      <c r="A169" s="44" t="s">
        <v>181</v>
      </c>
      <c r="B169" s="44"/>
      <c r="C169" s="30" t="s">
        <v>113</v>
      </c>
      <c r="D169" s="33">
        <f>SUM(D170)</f>
        <v>0</v>
      </c>
      <c r="E169" s="33">
        <f>SUM(E170)</f>
        <v>0</v>
      </c>
      <c r="F169" s="33">
        <f>SUM(F170)</f>
        <v>0</v>
      </c>
    </row>
    <row r="170" spans="1:6" ht="72.599999999999994" hidden="1" thickBot="1" x14ac:dyDescent="0.4">
      <c r="A170" s="44" t="s">
        <v>182</v>
      </c>
      <c r="B170" s="44"/>
      <c r="C170" s="30" t="s">
        <v>114</v>
      </c>
      <c r="D170" s="33"/>
      <c r="E170" s="33"/>
      <c r="F170" s="33"/>
    </row>
    <row r="171" spans="1:6" ht="37.200000000000003" customHeight="1" thickBot="1" x14ac:dyDescent="0.4">
      <c r="A171" s="44" t="s">
        <v>244</v>
      </c>
      <c r="B171" s="44"/>
      <c r="C171" s="35" t="s">
        <v>246</v>
      </c>
      <c r="D171" s="33">
        <f>SUM(D172)</f>
        <v>0</v>
      </c>
      <c r="E171" s="33">
        <f>SUM(E172)</f>
        <v>0</v>
      </c>
      <c r="F171" s="33">
        <f>SUM(F172)</f>
        <v>0</v>
      </c>
    </row>
    <row r="172" spans="1:6" ht="36.6" thickBot="1" x14ac:dyDescent="0.4">
      <c r="A172" s="44" t="s">
        <v>245</v>
      </c>
      <c r="B172" s="44"/>
      <c r="C172" s="35" t="s">
        <v>247</v>
      </c>
      <c r="D172" s="33"/>
      <c r="E172" s="33"/>
      <c r="F172" s="33"/>
    </row>
    <row r="173" spans="1:6" ht="36.6" hidden="1" thickBot="1" x14ac:dyDescent="0.4">
      <c r="A173" s="65" t="s">
        <v>175</v>
      </c>
      <c r="B173" s="65"/>
      <c r="C173" s="30" t="s">
        <v>107</v>
      </c>
      <c r="D173" s="33">
        <f>E173</f>
        <v>0</v>
      </c>
      <c r="E173" s="33">
        <f>F173</f>
        <v>0</v>
      </c>
      <c r="F173" s="33">
        <f>G173</f>
        <v>0</v>
      </c>
    </row>
    <row r="174" spans="1:6" ht="36.6" hidden="1" thickBot="1" x14ac:dyDescent="0.4">
      <c r="A174" s="65" t="s">
        <v>176</v>
      </c>
      <c r="B174" s="65"/>
      <c r="C174" s="30" t="s">
        <v>109</v>
      </c>
      <c r="D174" s="33"/>
      <c r="E174" s="33"/>
      <c r="F174" s="33"/>
    </row>
    <row r="175" spans="1:6" ht="18.600000000000001" thickBot="1" x14ac:dyDescent="0.4">
      <c r="A175" s="44" t="s">
        <v>183</v>
      </c>
      <c r="B175" s="44"/>
      <c r="C175" s="30" t="s">
        <v>115</v>
      </c>
      <c r="D175" s="33">
        <f>SUM(D176)</f>
        <v>76729.899999999994</v>
      </c>
      <c r="E175" s="33">
        <f t="shared" ref="E175:F175" si="38">SUM(E176)</f>
        <v>78986.100000000006</v>
      </c>
      <c r="F175" s="33">
        <f t="shared" si="38"/>
        <v>30320.6</v>
      </c>
    </row>
    <row r="176" spans="1:6" ht="18.600000000000001" thickBot="1" x14ac:dyDescent="0.4">
      <c r="A176" s="43" t="s">
        <v>184</v>
      </c>
      <c r="B176" s="43"/>
      <c r="C176" s="22" t="s">
        <v>116</v>
      </c>
      <c r="D176" s="8">
        <v>76729.899999999994</v>
      </c>
      <c r="E176" s="8">
        <v>78986.100000000006</v>
      </c>
      <c r="F176" s="8">
        <v>30320.6</v>
      </c>
    </row>
    <row r="177" spans="1:6" ht="18.600000000000001" thickBot="1" x14ac:dyDescent="0.4">
      <c r="A177" s="43" t="s">
        <v>185</v>
      </c>
      <c r="B177" s="43"/>
      <c r="C177" s="22" t="s">
        <v>117</v>
      </c>
      <c r="D177" s="8">
        <f>SUM(D178+D180+D182+D184+D186+D188+D190+D192)</f>
        <v>494513.9</v>
      </c>
      <c r="E177" s="8">
        <f t="shared" ref="E177:F177" si="39">SUM(E178+E180+E182+E184+E186+E188+E190+E192)</f>
        <v>526179.30000000005</v>
      </c>
      <c r="F177" s="8">
        <f t="shared" si="39"/>
        <v>560584</v>
      </c>
    </row>
    <row r="178" spans="1:6" ht="36.6" thickBot="1" x14ac:dyDescent="0.4">
      <c r="A178" s="44" t="s">
        <v>186</v>
      </c>
      <c r="B178" s="44"/>
      <c r="C178" s="30" t="s">
        <v>118</v>
      </c>
      <c r="D178" s="33">
        <f>SUM(D179)</f>
        <v>12270</v>
      </c>
      <c r="E178" s="33">
        <f t="shared" ref="E178:F178" si="40">SUM(E179)</f>
        <v>11331</v>
      </c>
      <c r="F178" s="33">
        <f t="shared" si="40"/>
        <v>11719</v>
      </c>
    </row>
    <row r="179" spans="1:6" ht="36.6" thickBot="1" x14ac:dyDescent="0.4">
      <c r="A179" s="44" t="s">
        <v>187</v>
      </c>
      <c r="B179" s="44"/>
      <c r="C179" s="30" t="s">
        <v>119</v>
      </c>
      <c r="D179" s="33">
        <v>12270</v>
      </c>
      <c r="E179" s="33">
        <v>11331</v>
      </c>
      <c r="F179" s="33">
        <v>11719</v>
      </c>
    </row>
    <row r="180" spans="1:6" ht="36.6" thickBot="1" x14ac:dyDescent="0.4">
      <c r="A180" s="44" t="s">
        <v>191</v>
      </c>
      <c r="B180" s="44"/>
      <c r="C180" s="30" t="s">
        <v>120</v>
      </c>
      <c r="D180" s="33">
        <f>SUM(D181)</f>
        <v>0</v>
      </c>
      <c r="E180" s="33">
        <f>SUM(E181)</f>
        <v>0</v>
      </c>
      <c r="F180" s="33">
        <f>SUM(F181)</f>
        <v>0</v>
      </c>
    </row>
    <row r="181" spans="1:6" ht="36.6" thickBot="1" x14ac:dyDescent="0.4">
      <c r="A181" s="44" t="s">
        <v>190</v>
      </c>
      <c r="B181" s="44"/>
      <c r="C181" s="30" t="s">
        <v>121</v>
      </c>
      <c r="D181" s="33"/>
      <c r="E181" s="33"/>
      <c r="F181" s="33"/>
    </row>
    <row r="182" spans="1:6" ht="54.6" thickBot="1" x14ac:dyDescent="0.4">
      <c r="A182" s="44" t="s">
        <v>188</v>
      </c>
      <c r="B182" s="44"/>
      <c r="C182" s="30" t="s">
        <v>122</v>
      </c>
      <c r="D182" s="33">
        <f>SUM(D183)</f>
        <v>224.9</v>
      </c>
      <c r="E182" s="33">
        <f>SUM(E183)</f>
        <v>233.9</v>
      </c>
      <c r="F182" s="33">
        <f>SUM(F183)</f>
        <v>243.3</v>
      </c>
    </row>
    <row r="183" spans="1:6" ht="72.599999999999994" thickBot="1" x14ac:dyDescent="0.4">
      <c r="A183" s="43" t="s">
        <v>189</v>
      </c>
      <c r="B183" s="43"/>
      <c r="C183" s="22" t="s">
        <v>123</v>
      </c>
      <c r="D183" s="8">
        <v>224.9</v>
      </c>
      <c r="E183" s="8">
        <v>233.9</v>
      </c>
      <c r="F183" s="8">
        <v>243.3</v>
      </c>
    </row>
    <row r="184" spans="1:6" ht="54.6" hidden="1" thickBot="1" x14ac:dyDescent="0.4">
      <c r="A184" s="43" t="s">
        <v>192</v>
      </c>
      <c r="B184" s="43"/>
      <c r="C184" s="22" t="s">
        <v>149</v>
      </c>
      <c r="D184" s="8">
        <f>SUM(D185)</f>
        <v>0</v>
      </c>
      <c r="E184" s="8">
        <f t="shared" ref="E184:F184" si="41">SUM(E185)</f>
        <v>0</v>
      </c>
      <c r="F184" s="8">
        <f t="shared" si="41"/>
        <v>0</v>
      </c>
    </row>
    <row r="185" spans="1:6" ht="54.6" hidden="1" thickBot="1" x14ac:dyDescent="0.4">
      <c r="A185" s="43" t="s">
        <v>193</v>
      </c>
      <c r="B185" s="43"/>
      <c r="C185" s="22" t="s">
        <v>150</v>
      </c>
      <c r="D185" s="8"/>
      <c r="E185" s="8"/>
      <c r="F185" s="8"/>
    </row>
    <row r="186" spans="1:6" ht="36.6" hidden="1" thickBot="1" x14ac:dyDescent="0.4">
      <c r="A186" s="43" t="s">
        <v>194</v>
      </c>
      <c r="B186" s="43"/>
      <c r="C186" s="22" t="s">
        <v>124</v>
      </c>
      <c r="D186" s="8">
        <f>SUM(D187)</f>
        <v>0</v>
      </c>
      <c r="E186" s="8">
        <f>SUM(E187)</f>
        <v>0</v>
      </c>
      <c r="F186" s="8">
        <f>SUM(F187)</f>
        <v>0</v>
      </c>
    </row>
    <row r="187" spans="1:6" ht="36.6" hidden="1" thickBot="1" x14ac:dyDescent="0.4">
      <c r="A187" s="43" t="s">
        <v>195</v>
      </c>
      <c r="B187" s="43"/>
      <c r="C187" s="22" t="s">
        <v>125</v>
      </c>
      <c r="D187" s="8"/>
      <c r="E187" s="8"/>
      <c r="F187" s="8"/>
    </row>
    <row r="188" spans="1:6" ht="18.600000000000001" hidden="1" thickBot="1" x14ac:dyDescent="0.4">
      <c r="A188" s="43" t="s">
        <v>334</v>
      </c>
      <c r="B188" s="43"/>
      <c r="C188" s="22" t="s">
        <v>335</v>
      </c>
      <c r="D188" s="8">
        <f>SUM(D189)</f>
        <v>0</v>
      </c>
      <c r="E188" s="8">
        <f t="shared" ref="E188:F188" si="42">SUM(E189)</f>
        <v>0</v>
      </c>
      <c r="F188" s="8">
        <f t="shared" si="42"/>
        <v>0</v>
      </c>
    </row>
    <row r="189" spans="1:6" ht="36.6" hidden="1" thickBot="1" x14ac:dyDescent="0.4">
      <c r="A189" s="46" t="s">
        <v>333</v>
      </c>
      <c r="B189" s="46"/>
      <c r="C189" s="22" t="s">
        <v>336</v>
      </c>
      <c r="D189" s="8"/>
      <c r="E189" s="8"/>
      <c r="F189" s="8"/>
    </row>
    <row r="190" spans="1:6" ht="18.600000000000001" thickBot="1" x14ac:dyDescent="0.4">
      <c r="A190" s="64" t="s">
        <v>197</v>
      </c>
      <c r="B190" s="64"/>
      <c r="C190" s="22" t="s">
        <v>196</v>
      </c>
      <c r="D190" s="8">
        <f>D191</f>
        <v>11267</v>
      </c>
      <c r="E190" s="8">
        <f>E191</f>
        <v>11717</v>
      </c>
      <c r="F190" s="8">
        <f>F191</f>
        <v>12186</v>
      </c>
    </row>
    <row r="191" spans="1:6" ht="18.600000000000001" thickBot="1" x14ac:dyDescent="0.4">
      <c r="A191" s="65" t="s">
        <v>198</v>
      </c>
      <c r="B191" s="65"/>
      <c r="C191" s="30" t="s">
        <v>210</v>
      </c>
      <c r="D191" s="33">
        <v>11267</v>
      </c>
      <c r="E191" s="33">
        <v>11717</v>
      </c>
      <c r="F191" s="33">
        <v>12186</v>
      </c>
    </row>
    <row r="192" spans="1:6" ht="18.600000000000001" thickBot="1" x14ac:dyDescent="0.4">
      <c r="A192" s="43" t="s">
        <v>199</v>
      </c>
      <c r="B192" s="43"/>
      <c r="C192" s="22" t="s">
        <v>126</v>
      </c>
      <c r="D192" s="8">
        <f>SUM(D193)</f>
        <v>470752</v>
      </c>
      <c r="E192" s="8">
        <f>SUM(E193)</f>
        <v>502897.4</v>
      </c>
      <c r="F192" s="8">
        <f>SUM(F193)</f>
        <v>536435.69999999995</v>
      </c>
    </row>
    <row r="193" spans="1:6" ht="18.600000000000001" thickBot="1" x14ac:dyDescent="0.4">
      <c r="A193" s="43" t="s">
        <v>200</v>
      </c>
      <c r="B193" s="43"/>
      <c r="C193" s="22" t="s">
        <v>127</v>
      </c>
      <c r="D193" s="8">
        <v>470752</v>
      </c>
      <c r="E193" s="8">
        <v>502897.4</v>
      </c>
      <c r="F193" s="8">
        <v>536435.69999999995</v>
      </c>
    </row>
    <row r="194" spans="1:6" ht="18.600000000000001" thickBot="1" x14ac:dyDescent="0.4">
      <c r="A194" s="43" t="s">
        <v>201</v>
      </c>
      <c r="B194" s="43"/>
      <c r="C194" s="22" t="s">
        <v>128</v>
      </c>
      <c r="D194" s="8">
        <f>SUM(D195+D197+D199+D201+D203)</f>
        <v>66525.8</v>
      </c>
      <c r="E194" s="8">
        <f t="shared" ref="E194:F194" si="43">SUM(E195+E197+E199+E201+E203)</f>
        <v>65207.8</v>
      </c>
      <c r="F194" s="8">
        <f t="shared" si="43"/>
        <v>66199.100000000006</v>
      </c>
    </row>
    <row r="195" spans="1:6" ht="57" customHeight="1" thickBot="1" x14ac:dyDescent="0.4">
      <c r="A195" s="43" t="s">
        <v>202</v>
      </c>
      <c r="B195" s="43"/>
      <c r="C195" s="22" t="s">
        <v>129</v>
      </c>
      <c r="D195" s="8">
        <f>SUM(D196)</f>
        <v>24138.6</v>
      </c>
      <c r="E195" s="8">
        <f>SUM(E196)</f>
        <v>23989.9</v>
      </c>
      <c r="F195" s="8">
        <f>SUM(F196)</f>
        <v>25981.200000000001</v>
      </c>
    </row>
    <row r="196" spans="1:6" ht="54.6" thickBot="1" x14ac:dyDescent="0.4">
      <c r="A196" s="43" t="s">
        <v>203</v>
      </c>
      <c r="B196" s="43"/>
      <c r="C196" s="22" t="s">
        <v>130</v>
      </c>
      <c r="D196" s="8">
        <v>24138.6</v>
      </c>
      <c r="E196" s="8">
        <v>23989.9</v>
      </c>
      <c r="F196" s="8">
        <v>25981.200000000001</v>
      </c>
    </row>
    <row r="197" spans="1:6" ht="54.6" hidden="1" thickBot="1" x14ac:dyDescent="0.4">
      <c r="A197" s="43" t="s">
        <v>359</v>
      </c>
      <c r="B197" s="43"/>
      <c r="C197" s="22" t="s">
        <v>360</v>
      </c>
      <c r="D197" s="8">
        <f>SUM(D198)</f>
        <v>0</v>
      </c>
      <c r="E197" s="8">
        <f>SUM(E198)</f>
        <v>0</v>
      </c>
      <c r="F197" s="8">
        <f>SUM(F198)</f>
        <v>0</v>
      </c>
    </row>
    <row r="198" spans="1:6" ht="36.6" hidden="1" thickBot="1" x14ac:dyDescent="0.4">
      <c r="A198" s="43" t="s">
        <v>361</v>
      </c>
      <c r="B198" s="43"/>
      <c r="C198" s="22" t="s">
        <v>362</v>
      </c>
      <c r="D198" s="8"/>
      <c r="E198" s="8"/>
      <c r="F198" s="8"/>
    </row>
    <row r="199" spans="1:6" ht="54.6" thickBot="1" x14ac:dyDescent="0.4">
      <c r="A199" s="43" t="s">
        <v>353</v>
      </c>
      <c r="B199" s="43"/>
      <c r="C199" s="22" t="s">
        <v>354</v>
      </c>
      <c r="D199" s="8">
        <f>SUM(D200)</f>
        <v>3454.4</v>
      </c>
      <c r="E199" s="8">
        <f>SUM(E200)</f>
        <v>4285.1000000000004</v>
      </c>
      <c r="F199" s="8">
        <f>SUM(F200)</f>
        <v>4285.1000000000004</v>
      </c>
    </row>
    <row r="200" spans="1:6" ht="72.599999999999994" thickBot="1" x14ac:dyDescent="0.4">
      <c r="A200" s="43" t="s">
        <v>352</v>
      </c>
      <c r="B200" s="43"/>
      <c r="C200" s="22" t="s">
        <v>355</v>
      </c>
      <c r="D200" s="8">
        <v>3454.4</v>
      </c>
      <c r="E200" s="8">
        <v>4285.1000000000004</v>
      </c>
      <c r="F200" s="33">
        <v>4285.1000000000004</v>
      </c>
    </row>
    <row r="201" spans="1:6" ht="54.6" thickBot="1" x14ac:dyDescent="0.4">
      <c r="A201" s="46" t="s">
        <v>325</v>
      </c>
      <c r="B201" s="46"/>
      <c r="C201" s="22" t="s">
        <v>326</v>
      </c>
      <c r="D201" s="8">
        <f>SUM(D202)</f>
        <v>23998.5</v>
      </c>
      <c r="E201" s="8">
        <f t="shared" ref="E201:F201" si="44">SUM(E202)</f>
        <v>23998.5</v>
      </c>
      <c r="F201" s="8">
        <f t="shared" si="44"/>
        <v>23998.5</v>
      </c>
    </row>
    <row r="202" spans="1:6" ht="54.6" thickBot="1" x14ac:dyDescent="0.4">
      <c r="A202" s="46" t="s">
        <v>327</v>
      </c>
      <c r="B202" s="46"/>
      <c r="C202" s="22" t="s">
        <v>328</v>
      </c>
      <c r="D202" s="8">
        <v>23998.5</v>
      </c>
      <c r="E202" s="8">
        <v>23998.5</v>
      </c>
      <c r="F202" s="8">
        <v>23998.5</v>
      </c>
    </row>
    <row r="203" spans="1:6" ht="19.8" customHeight="1" thickBot="1" x14ac:dyDescent="0.4">
      <c r="A203" s="43" t="s">
        <v>204</v>
      </c>
      <c r="B203" s="43"/>
      <c r="C203" s="22" t="s">
        <v>131</v>
      </c>
      <c r="D203" s="8">
        <f>SUM(D204)</f>
        <v>14934.3</v>
      </c>
      <c r="E203" s="8">
        <f>SUM(E204)</f>
        <v>12934.3</v>
      </c>
      <c r="F203" s="8">
        <f>SUM(F204)</f>
        <v>11934.3</v>
      </c>
    </row>
    <row r="204" spans="1:6" ht="36" customHeight="1" thickBot="1" x14ac:dyDescent="0.4">
      <c r="A204" s="43" t="s">
        <v>205</v>
      </c>
      <c r="B204" s="43"/>
      <c r="C204" s="22" t="s">
        <v>132</v>
      </c>
      <c r="D204" s="8">
        <v>14934.3</v>
      </c>
      <c r="E204" s="8">
        <v>12934.3</v>
      </c>
      <c r="F204" s="8">
        <v>11934.3</v>
      </c>
    </row>
    <row r="205" spans="1:6" ht="18.600000000000001" thickBot="1" x14ac:dyDescent="0.4">
      <c r="A205" s="43" t="s">
        <v>133</v>
      </c>
      <c r="B205" s="43"/>
      <c r="C205" s="22" t="s">
        <v>134</v>
      </c>
      <c r="D205" s="8">
        <f>SUM(D206)</f>
        <v>5507</v>
      </c>
      <c r="E205" s="8">
        <f t="shared" ref="E205:F205" si="45">SUM(E206)</f>
        <v>5507</v>
      </c>
      <c r="F205" s="8">
        <f t="shared" si="45"/>
        <v>5507</v>
      </c>
    </row>
    <row r="206" spans="1:6" ht="18.600000000000001" thickBot="1" x14ac:dyDescent="0.4">
      <c r="A206" s="43" t="s">
        <v>206</v>
      </c>
      <c r="B206" s="43"/>
      <c r="C206" s="22" t="s">
        <v>135</v>
      </c>
      <c r="D206" s="8">
        <f>SUM(D207:D211)</f>
        <v>5507</v>
      </c>
      <c r="E206" s="8">
        <f t="shared" ref="E206:F206" si="46">SUM(E207:E211)</f>
        <v>5507</v>
      </c>
      <c r="F206" s="8">
        <f t="shared" si="46"/>
        <v>5507</v>
      </c>
    </row>
    <row r="207" spans="1:6" ht="36.6" thickBot="1" x14ac:dyDescent="0.4">
      <c r="A207" s="43" t="s">
        <v>208</v>
      </c>
      <c r="B207" s="43"/>
      <c r="C207" s="22" t="s">
        <v>136</v>
      </c>
      <c r="D207" s="8"/>
      <c r="E207" s="8"/>
      <c r="F207" s="8"/>
    </row>
    <row r="208" spans="1:6" ht="90.6" thickBot="1" x14ac:dyDescent="0.4">
      <c r="A208" s="43" t="s">
        <v>207</v>
      </c>
      <c r="B208" s="43"/>
      <c r="C208" s="22" t="s">
        <v>235</v>
      </c>
      <c r="D208" s="8">
        <v>3029</v>
      </c>
      <c r="E208" s="8">
        <v>3029</v>
      </c>
      <c r="F208" s="8">
        <v>3029</v>
      </c>
    </row>
    <row r="209" spans="1:13" ht="36.6" thickBot="1" x14ac:dyDescent="0.4">
      <c r="A209" s="43" t="s">
        <v>208</v>
      </c>
      <c r="B209" s="43"/>
      <c r="C209" s="22" t="s">
        <v>136</v>
      </c>
      <c r="D209" s="8">
        <v>0</v>
      </c>
      <c r="E209" s="8">
        <v>0</v>
      </c>
      <c r="F209" s="8">
        <v>0</v>
      </c>
    </row>
    <row r="210" spans="1:13" ht="18.600000000000001" thickBot="1" x14ac:dyDescent="0.4">
      <c r="A210" s="43" t="s">
        <v>209</v>
      </c>
      <c r="B210" s="43"/>
      <c r="C210" s="22" t="s">
        <v>137</v>
      </c>
      <c r="D210" s="8">
        <v>2118</v>
      </c>
      <c r="E210" s="8">
        <v>2118</v>
      </c>
      <c r="F210" s="8">
        <v>2118</v>
      </c>
    </row>
    <row r="211" spans="1:13" ht="18.600000000000001" thickBot="1" x14ac:dyDescent="0.4">
      <c r="A211" s="45" t="s">
        <v>251</v>
      </c>
      <c r="B211" s="45"/>
      <c r="C211" s="22" t="s">
        <v>338</v>
      </c>
      <c r="D211" s="15">
        <v>360</v>
      </c>
      <c r="E211" s="15">
        <v>360</v>
      </c>
      <c r="F211" s="15">
        <v>360</v>
      </c>
    </row>
    <row r="215" spans="1:13" ht="18" x14ac:dyDescent="0.35">
      <c r="A215" s="74" t="s">
        <v>386</v>
      </c>
      <c r="B215" s="74"/>
      <c r="C215" s="74"/>
      <c r="D215" s="74"/>
      <c r="E215" s="71"/>
      <c r="F215" s="71"/>
      <c r="G215" s="72"/>
      <c r="H215" s="71"/>
      <c r="I215" s="71"/>
      <c r="J215" s="71"/>
      <c r="K215" s="72"/>
      <c r="L215" s="71"/>
      <c r="M215" s="71"/>
    </row>
    <row r="216" spans="1:13" ht="18" x14ac:dyDescent="0.35">
      <c r="A216" s="74" t="s">
        <v>387</v>
      </c>
      <c r="B216" s="74"/>
      <c r="C216" s="74"/>
      <c r="D216" s="74" t="s">
        <v>388</v>
      </c>
      <c r="E216" s="71"/>
      <c r="F216" s="71"/>
      <c r="G216" s="72"/>
      <c r="H216" s="71"/>
      <c r="I216" s="71"/>
      <c r="J216" s="71"/>
      <c r="K216" s="71"/>
      <c r="L216" s="71"/>
      <c r="M216" s="71"/>
    </row>
    <row r="217" spans="1:13" ht="18" x14ac:dyDescent="0.35">
      <c r="A217" s="74" t="s">
        <v>389</v>
      </c>
      <c r="B217" s="74"/>
      <c r="C217" s="74"/>
      <c r="D217" s="74"/>
      <c r="E217" s="71"/>
      <c r="F217" s="71"/>
      <c r="G217" s="72"/>
      <c r="H217" s="71"/>
      <c r="I217" s="71"/>
      <c r="J217" s="71"/>
      <c r="K217" s="71"/>
      <c r="L217" s="71"/>
      <c r="M217" s="71"/>
    </row>
    <row r="218" spans="1:13" x14ac:dyDescent="0.25">
      <c r="A218"/>
      <c r="B218"/>
      <c r="C218"/>
      <c r="D218"/>
      <c r="E218"/>
      <c r="F218"/>
      <c r="G218" s="73"/>
      <c r="H218"/>
      <c r="I218"/>
      <c r="J218"/>
      <c r="K218"/>
      <c r="L218"/>
      <c r="M218"/>
    </row>
  </sheetData>
  <mergeCells count="205">
    <mergeCell ref="A110:B110"/>
    <mergeCell ref="A121:B121"/>
    <mergeCell ref="A125:B125"/>
    <mergeCell ref="A8:B8"/>
    <mergeCell ref="A193:B193"/>
    <mergeCell ref="A174:B174"/>
    <mergeCell ref="A175:B175"/>
    <mergeCell ref="A171:B171"/>
    <mergeCell ref="A172:B172"/>
    <mergeCell ref="A183:B183"/>
    <mergeCell ref="A185:B185"/>
    <mergeCell ref="A188:B188"/>
    <mergeCell ref="A189:B189"/>
    <mergeCell ref="A180:B180"/>
    <mergeCell ref="A190:B190"/>
    <mergeCell ref="A191:B191"/>
    <mergeCell ref="A192:B192"/>
    <mergeCell ref="A181:B181"/>
    <mergeCell ref="A184:B184"/>
    <mergeCell ref="A182:B182"/>
    <mergeCell ref="A160:B160"/>
    <mergeCell ref="A135:B135"/>
    <mergeCell ref="A140:B140"/>
    <mergeCell ref="A116:B116"/>
    <mergeCell ref="A115:B115"/>
    <mergeCell ref="A113:B113"/>
    <mergeCell ref="A177:B177"/>
    <mergeCell ref="A178:B178"/>
    <mergeCell ref="A118:B118"/>
    <mergeCell ref="A122:B122"/>
    <mergeCell ref="A123:B123"/>
    <mergeCell ref="A173:B173"/>
    <mergeCell ref="A165:B165"/>
    <mergeCell ref="A166:B166"/>
    <mergeCell ref="A129:B129"/>
    <mergeCell ref="A130:B130"/>
    <mergeCell ref="A131:B131"/>
    <mergeCell ref="A132:B132"/>
    <mergeCell ref="A133:B133"/>
    <mergeCell ref="A134:B134"/>
    <mergeCell ref="A153:B153"/>
    <mergeCell ref="A154:B154"/>
    <mergeCell ref="A157:B157"/>
    <mergeCell ref="A158:B158"/>
    <mergeCell ref="A156:B156"/>
    <mergeCell ref="A117:B117"/>
    <mergeCell ref="A155:B155"/>
    <mergeCell ref="A119:B119"/>
    <mergeCell ref="A69:B69"/>
    <mergeCell ref="A70:B70"/>
    <mergeCell ref="A67:B67"/>
    <mergeCell ref="A72:B72"/>
    <mergeCell ref="A105:B105"/>
    <mergeCell ref="A106:B106"/>
    <mergeCell ref="A107:B107"/>
    <mergeCell ref="A71:B71"/>
    <mergeCell ref="A75:B75"/>
    <mergeCell ref="A78:B78"/>
    <mergeCell ref="A84:B84"/>
    <mergeCell ref="A101:B101"/>
    <mergeCell ref="A82:B82"/>
    <mergeCell ref="A90:B90"/>
    <mergeCell ref="A91:B91"/>
    <mergeCell ref="A94:B94"/>
    <mergeCell ref="A95:B95"/>
    <mergeCell ref="A96:B96"/>
    <mergeCell ref="A97:B97"/>
    <mergeCell ref="A102:B102"/>
    <mergeCell ref="A103:B103"/>
    <mergeCell ref="A141:B141"/>
    <mergeCell ref="A112:B112"/>
    <mergeCell ref="A111:B111"/>
    <mergeCell ref="A167:B167"/>
    <mergeCell ref="A93:B93"/>
    <mergeCell ref="A98:B98"/>
    <mergeCell ref="A85:B85"/>
    <mergeCell ref="A126:B126"/>
    <mergeCell ref="A152:B152"/>
    <mergeCell ref="A136:B136"/>
    <mergeCell ref="A137:B137"/>
    <mergeCell ref="A138:B138"/>
    <mergeCell ref="A139:B139"/>
    <mergeCell ref="A161:B161"/>
    <mergeCell ref="A162:B162"/>
    <mergeCell ref="A150:B150"/>
    <mergeCell ref="A151:B151"/>
    <mergeCell ref="A120:B120"/>
    <mergeCell ref="A159:B159"/>
    <mergeCell ref="A142:B142"/>
    <mergeCell ref="A143:B143"/>
    <mergeCell ref="A144:B149"/>
    <mergeCell ref="A128:B128"/>
    <mergeCell ref="A127:B127"/>
    <mergeCell ref="A124:B124"/>
    <mergeCell ref="A88:B88"/>
    <mergeCell ref="A59:B59"/>
    <mergeCell ref="A66:B66"/>
    <mergeCell ref="A47:B47"/>
    <mergeCell ref="A56:B56"/>
    <mergeCell ref="A48:B48"/>
    <mergeCell ref="A57:B57"/>
    <mergeCell ref="A53:B53"/>
    <mergeCell ref="A54:B54"/>
    <mergeCell ref="A52:B52"/>
    <mergeCell ref="A49:B49"/>
    <mergeCell ref="A65:B65"/>
    <mergeCell ref="A58:B58"/>
    <mergeCell ref="A60:B60"/>
    <mergeCell ref="A61:B61"/>
    <mergeCell ref="A62:B62"/>
    <mergeCell ref="A63:B63"/>
    <mergeCell ref="A55:B55"/>
    <mergeCell ref="A51:B51"/>
    <mergeCell ref="A64:B64"/>
    <mergeCell ref="A68:B68"/>
    <mergeCell ref="A19:B19"/>
    <mergeCell ref="A36:B36"/>
    <mergeCell ref="A38:B38"/>
    <mergeCell ref="A39:B39"/>
    <mergeCell ref="A41:B41"/>
    <mergeCell ref="A11:B11"/>
    <mergeCell ref="A27:B27"/>
    <mergeCell ref="A34:B34"/>
    <mergeCell ref="A29:B29"/>
    <mergeCell ref="A18:B18"/>
    <mergeCell ref="A13:B13"/>
    <mergeCell ref="A17:B17"/>
    <mergeCell ref="A24:B24"/>
    <mergeCell ref="A25:B25"/>
    <mergeCell ref="A20:B20"/>
    <mergeCell ref="A2:F2"/>
    <mergeCell ref="A4:F4"/>
    <mergeCell ref="A5:F5"/>
    <mergeCell ref="A6:F6"/>
    <mergeCell ref="A14:B14"/>
    <mergeCell ref="A15:B15"/>
    <mergeCell ref="A16:B16"/>
    <mergeCell ref="A9:B9"/>
    <mergeCell ref="A12:B12"/>
    <mergeCell ref="A44:B44"/>
    <mergeCell ref="A46:B46"/>
    <mergeCell ref="A50:B50"/>
    <mergeCell ref="A21:B21"/>
    <mergeCell ref="A26:B26"/>
    <mergeCell ref="A28:B28"/>
    <mergeCell ref="A30:B30"/>
    <mergeCell ref="A31:B31"/>
    <mergeCell ref="A32:B32"/>
    <mergeCell ref="A33:B33"/>
    <mergeCell ref="A45:B45"/>
    <mergeCell ref="A35:B35"/>
    <mergeCell ref="A40:B40"/>
    <mergeCell ref="A37:B37"/>
    <mergeCell ref="A42:B42"/>
    <mergeCell ref="A43:B43"/>
    <mergeCell ref="A22:B22"/>
    <mergeCell ref="A23:B23"/>
    <mergeCell ref="F144:F149"/>
    <mergeCell ref="A197:B197"/>
    <mergeCell ref="A198:B198"/>
    <mergeCell ref="A199:B199"/>
    <mergeCell ref="C144:C149"/>
    <mergeCell ref="D144:D149"/>
    <mergeCell ref="A108:B108"/>
    <mergeCell ref="A109:B109"/>
    <mergeCell ref="A73:B73"/>
    <mergeCell ref="A81:B81"/>
    <mergeCell ref="A100:B100"/>
    <mergeCell ref="A104:B104"/>
    <mergeCell ref="A83:B83"/>
    <mergeCell ref="A87:B87"/>
    <mergeCell ref="A74:B74"/>
    <mergeCell ref="A89:B89"/>
    <mergeCell ref="A79:B79"/>
    <mergeCell ref="A92:B92"/>
    <mergeCell ref="E144:E149"/>
    <mergeCell ref="A114:B114"/>
    <mergeCell ref="A99:B99"/>
    <mergeCell ref="A76:B76"/>
    <mergeCell ref="A80:B80"/>
    <mergeCell ref="A77:B77"/>
    <mergeCell ref="A204:B204"/>
    <mergeCell ref="A205:B205"/>
    <mergeCell ref="A206:B206"/>
    <mergeCell ref="A207:B207"/>
    <mergeCell ref="A208:B208"/>
    <mergeCell ref="A209:B209"/>
    <mergeCell ref="A210:B210"/>
    <mergeCell ref="A211:B211"/>
    <mergeCell ref="A196:B196"/>
    <mergeCell ref="A200:B200"/>
    <mergeCell ref="A201:B201"/>
    <mergeCell ref="A202:B202"/>
    <mergeCell ref="A203:B203"/>
    <mergeCell ref="A195:B195"/>
    <mergeCell ref="A179:B179"/>
    <mergeCell ref="A194:B194"/>
    <mergeCell ref="A187:B187"/>
    <mergeCell ref="A186:B186"/>
    <mergeCell ref="A170:B170"/>
    <mergeCell ref="A163:B163"/>
    <mergeCell ref="A164:B164"/>
    <mergeCell ref="A169:B169"/>
    <mergeCell ref="A176:B176"/>
    <mergeCell ref="A168:B168"/>
  </mergeCells>
  <phoneticPr fontId="0" type="noConversion"/>
  <printOptions horizontalCentered="1"/>
  <pageMargins left="0.35433070866141736" right="7.874015748031496E-2" top="0.23622047244094491" bottom="0.15748031496062992" header="0.15748031496062992" footer="0.15748031496062992"/>
  <pageSetup paperSize="9" scale="6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2" sqref="B32"/>
    </sheetView>
  </sheetViews>
  <sheetFormatPr defaultRowHeight="13.2"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User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plan2</dc:creator>
  <cp:lastModifiedBy>Донцова</cp:lastModifiedBy>
  <cp:lastPrinted>2024-11-12T11:24:43Z</cp:lastPrinted>
  <dcterms:created xsi:type="dcterms:W3CDTF">2017-10-13T13:56:48Z</dcterms:created>
  <dcterms:modified xsi:type="dcterms:W3CDTF">2024-11-12T11:25:26Z</dcterms:modified>
</cp:coreProperties>
</file>