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45" windowWidth="13305" windowHeight="10725"/>
  </bookViews>
  <sheets>
    <sheet name="Лист1" sheetId="1" r:id="rId1"/>
    <sheet name="Лист2" sheetId="2" r:id="rId2"/>
    <sheet name="Лист3" sheetId="3" r:id="rId3"/>
  </sheets>
  <definedNames>
    <definedName name="_xlnm._FilterDatabase" localSheetId="0" hidden="1">Лист1!$A$16:$L$215</definedName>
    <definedName name="_xlnm.Print_Area" localSheetId="0">Лист1!$A$1:$G$221</definedName>
  </definedNames>
  <calcPr calcId="145621"/>
</workbook>
</file>

<file path=xl/calcChain.xml><?xml version="1.0" encoding="utf-8"?>
<calcChain xmlns="http://schemas.openxmlformats.org/spreadsheetml/2006/main">
  <c r="D198" i="1" l="1"/>
  <c r="E198" i="1"/>
  <c r="F198" i="1"/>
  <c r="E46" i="1" l="1"/>
  <c r="F52" i="1"/>
  <c r="E52" i="1"/>
  <c r="D52" i="1"/>
  <c r="F20" i="1" l="1"/>
  <c r="E20" i="1"/>
  <c r="D20" i="1"/>
  <c r="D83" i="1" l="1"/>
  <c r="E162" i="1" l="1"/>
  <c r="F162" i="1"/>
  <c r="D162" i="1"/>
  <c r="F91" i="1" l="1"/>
  <c r="E91" i="1"/>
  <c r="E63" i="1"/>
  <c r="F63" i="1"/>
  <c r="D181" i="1" l="1"/>
  <c r="E181" i="1"/>
  <c r="F181" i="1"/>
  <c r="F160" i="1" l="1"/>
  <c r="E160" i="1"/>
  <c r="D160" i="1"/>
  <c r="D145" i="1"/>
  <c r="F209" i="1" l="1"/>
  <c r="E209" i="1"/>
  <c r="D209" i="1"/>
  <c r="D195" i="1" l="1"/>
  <c r="F187" i="1"/>
  <c r="E187" i="1"/>
  <c r="D187" i="1"/>
  <c r="F164" i="1" l="1"/>
  <c r="E164" i="1"/>
  <c r="D164" i="1"/>
  <c r="F208" i="1" l="1"/>
  <c r="E208" i="1"/>
  <c r="F112" i="1"/>
  <c r="D89" i="1"/>
  <c r="E178" i="1" l="1"/>
  <c r="F178" i="1"/>
  <c r="D178" i="1"/>
  <c r="E191" i="1" l="1"/>
  <c r="F191" i="1"/>
  <c r="D191" i="1"/>
  <c r="E204" i="1" l="1"/>
  <c r="F204" i="1"/>
  <c r="D204" i="1"/>
  <c r="F120" i="1" l="1"/>
  <c r="E120" i="1"/>
  <c r="F105" i="1"/>
  <c r="E105" i="1"/>
  <c r="F103" i="1"/>
  <c r="E103" i="1"/>
  <c r="F97" i="1"/>
  <c r="E97" i="1"/>
  <c r="D120" i="1" l="1"/>
  <c r="D105" i="1" l="1"/>
  <c r="D103" i="1"/>
  <c r="D97" i="1"/>
  <c r="E195" i="1" l="1"/>
  <c r="F111" i="1" l="1"/>
  <c r="E112" i="1"/>
  <c r="E111" i="1" s="1"/>
  <c r="D112" i="1"/>
  <c r="D111" i="1" s="1"/>
  <c r="F89" i="1"/>
  <c r="F88" i="1" s="1"/>
  <c r="E89" i="1"/>
  <c r="E88" i="1" s="1"/>
  <c r="F93" i="1"/>
  <c r="E93" i="1"/>
  <c r="F95" i="1"/>
  <c r="E95" i="1"/>
  <c r="F99" i="1"/>
  <c r="E99" i="1"/>
  <c r="F101" i="1"/>
  <c r="E101" i="1"/>
  <c r="F107" i="1"/>
  <c r="E107" i="1"/>
  <c r="F109" i="1"/>
  <c r="E109" i="1"/>
  <c r="F114" i="1"/>
  <c r="E114" i="1"/>
  <c r="F117" i="1"/>
  <c r="F116" i="1" s="1"/>
  <c r="E117" i="1"/>
  <c r="E116" i="1" s="1"/>
  <c r="F122" i="1"/>
  <c r="E122" i="1"/>
  <c r="D109" i="1"/>
  <c r="D101" i="1"/>
  <c r="D122" i="1"/>
  <c r="D117" i="1"/>
  <c r="D116" i="1" s="1"/>
  <c r="D114" i="1"/>
  <c r="D107" i="1"/>
  <c r="D99" i="1"/>
  <c r="D95" i="1"/>
  <c r="D93" i="1"/>
  <c r="D91" i="1"/>
  <c r="D88" i="1"/>
  <c r="D208" i="1"/>
  <c r="E143" i="1"/>
  <c r="F143" i="1"/>
  <c r="D143" i="1"/>
  <c r="E141" i="1"/>
  <c r="F141" i="1"/>
  <c r="D141" i="1"/>
  <c r="D158" i="1"/>
  <c r="E158" i="1"/>
  <c r="F158" i="1"/>
  <c r="E156" i="1"/>
  <c r="F156" i="1"/>
  <c r="D156" i="1"/>
  <c r="E154" i="1"/>
  <c r="F154" i="1"/>
  <c r="D154" i="1"/>
  <c r="E168" i="1"/>
  <c r="F168" i="1"/>
  <c r="D168" i="1"/>
  <c r="E166" i="1"/>
  <c r="F166" i="1"/>
  <c r="D166" i="1"/>
  <c r="D132" i="1"/>
  <c r="F43" i="1"/>
  <c r="E43" i="1"/>
  <c r="D43" i="1"/>
  <c r="D46" i="1"/>
  <c r="D45" i="1" s="1"/>
  <c r="F174" i="1"/>
  <c r="E174" i="1"/>
  <c r="D174" i="1"/>
  <c r="F55" i="1"/>
  <c r="F39" i="1"/>
  <c r="F35" i="1"/>
  <c r="E85" i="1"/>
  <c r="F69" i="1"/>
  <c r="F66" i="1" s="1"/>
  <c r="F65" i="1" s="1"/>
  <c r="E69" i="1"/>
  <c r="E66" i="1" s="1"/>
  <c r="E65" i="1" s="1"/>
  <c r="D55" i="1"/>
  <c r="E55" i="1"/>
  <c r="E37" i="1"/>
  <c r="D69" i="1"/>
  <c r="D66" i="1" s="1"/>
  <c r="D65" i="1" s="1"/>
  <c r="D37" i="1"/>
  <c r="E193" i="1"/>
  <c r="F193" i="1"/>
  <c r="D193" i="1"/>
  <c r="F176" i="1"/>
  <c r="E176" i="1" s="1"/>
  <c r="D176" i="1" s="1"/>
  <c r="F170" i="1"/>
  <c r="E170" i="1"/>
  <c r="D170" i="1"/>
  <c r="D172" i="1"/>
  <c r="E172" i="1"/>
  <c r="F172" i="1"/>
  <c r="D19" i="1"/>
  <c r="F78" i="1"/>
  <c r="F77" i="1" s="1"/>
  <c r="E78" i="1"/>
  <c r="E77" i="1" s="1"/>
  <c r="D78" i="1"/>
  <c r="D77" i="1" s="1"/>
  <c r="D85" i="1"/>
  <c r="F41" i="1"/>
  <c r="E39" i="1"/>
  <c r="E41" i="1"/>
  <c r="F37" i="1"/>
  <c r="E35" i="1"/>
  <c r="D35" i="1"/>
  <c r="F132" i="1"/>
  <c r="E132" i="1"/>
  <c r="F206" i="1"/>
  <c r="E206" i="1"/>
  <c r="F202" i="1"/>
  <c r="E202" i="1"/>
  <c r="F200" i="1"/>
  <c r="E200" i="1"/>
  <c r="F195" i="1"/>
  <c r="F189" i="1"/>
  <c r="E189" i="1"/>
  <c r="F185" i="1"/>
  <c r="E185" i="1"/>
  <c r="F183" i="1"/>
  <c r="E183" i="1"/>
  <c r="F147" i="1"/>
  <c r="E147" i="1"/>
  <c r="F145" i="1"/>
  <c r="E145" i="1"/>
  <c r="F139" i="1"/>
  <c r="E139" i="1"/>
  <c r="F137" i="1"/>
  <c r="E137" i="1"/>
  <c r="F135" i="1"/>
  <c r="E135" i="1"/>
  <c r="F130" i="1"/>
  <c r="E130" i="1"/>
  <c r="F125" i="1"/>
  <c r="F124" i="1" s="1"/>
  <c r="E125" i="1"/>
  <c r="E124" i="1" s="1"/>
  <c r="F85" i="1"/>
  <c r="F81" i="1"/>
  <c r="F80" i="1" s="1"/>
  <c r="E81" i="1"/>
  <c r="E80" i="1" s="1"/>
  <c r="F74" i="1"/>
  <c r="F73" i="1" s="1"/>
  <c r="F72" i="1" s="1"/>
  <c r="E74" i="1"/>
  <c r="E73" i="1" s="1"/>
  <c r="E72" i="1" s="1"/>
  <c r="F62" i="1"/>
  <c r="E62" i="1"/>
  <c r="F60" i="1"/>
  <c r="F59" i="1" s="1"/>
  <c r="E60" i="1"/>
  <c r="E59" i="1" s="1"/>
  <c r="F57" i="1"/>
  <c r="E57" i="1"/>
  <c r="F49" i="1"/>
  <c r="E49" i="1"/>
  <c r="F46" i="1"/>
  <c r="F45" i="1" s="1"/>
  <c r="E45" i="1"/>
  <c r="F28" i="1"/>
  <c r="F27" i="1" s="1"/>
  <c r="E28" i="1"/>
  <c r="E27" i="1" s="1"/>
  <c r="F19" i="1"/>
  <c r="E19" i="1"/>
  <c r="D206" i="1"/>
  <c r="D202" i="1"/>
  <c r="D200" i="1"/>
  <c r="D189" i="1"/>
  <c r="D185" i="1"/>
  <c r="D183" i="1"/>
  <c r="D135" i="1"/>
  <c r="D137" i="1"/>
  <c r="D139" i="1"/>
  <c r="D130" i="1"/>
  <c r="D28" i="1"/>
  <c r="D27" i="1" s="1"/>
  <c r="D41" i="1"/>
  <c r="D39" i="1"/>
  <c r="D49" i="1"/>
  <c r="D63" i="1"/>
  <c r="D62" i="1" s="1"/>
  <c r="D60" i="1"/>
  <c r="D59" i="1" s="1"/>
  <c r="D74" i="1"/>
  <c r="D73" i="1" s="1"/>
  <c r="D72" i="1" s="1"/>
  <c r="D81" i="1"/>
  <c r="D80" i="1" s="1"/>
  <c r="D125" i="1"/>
  <c r="D124" i="1" s="1"/>
  <c r="D57" i="1"/>
  <c r="D147" i="1"/>
  <c r="D76" i="1" l="1"/>
  <c r="E134" i="1"/>
  <c r="F134" i="1"/>
  <c r="D134" i="1"/>
  <c r="E87" i="1"/>
  <c r="F87" i="1"/>
  <c r="E197" i="1"/>
  <c r="E180" i="1"/>
  <c r="D180" i="1"/>
  <c r="F180" i="1"/>
  <c r="F197" i="1"/>
  <c r="D197" i="1"/>
  <c r="F129" i="1"/>
  <c r="D87" i="1"/>
  <c r="E76" i="1"/>
  <c r="F34" i="1"/>
  <c r="F33" i="1" s="1"/>
  <c r="F76" i="1"/>
  <c r="E34" i="1"/>
  <c r="E33" i="1" s="1"/>
  <c r="D34" i="1"/>
  <c r="D33" i="1" s="1"/>
  <c r="E51" i="1"/>
  <c r="E48" i="1" s="1"/>
  <c r="D129" i="1"/>
  <c r="F51" i="1"/>
  <c r="F48" i="1" s="1"/>
  <c r="D51" i="1"/>
  <c r="D48" i="1" s="1"/>
  <c r="E129" i="1"/>
  <c r="F128" i="1" l="1"/>
  <c r="F127" i="1" s="1"/>
  <c r="E128" i="1"/>
  <c r="E127" i="1" s="1"/>
  <c r="D128" i="1"/>
  <c r="D127" i="1" s="1"/>
  <c r="F18" i="1"/>
  <c r="E18" i="1"/>
  <c r="D18" i="1"/>
  <c r="F17" i="1" l="1"/>
  <c r="D17" i="1"/>
  <c r="E17" i="1"/>
</calcChain>
</file>

<file path=xl/sharedStrings.xml><?xml version="1.0" encoding="utf-8"?>
<sst xmlns="http://schemas.openxmlformats.org/spreadsheetml/2006/main" count="401" uniqueCount="386">
  <si>
    <t>Код показателя</t>
  </si>
  <si>
    <t>Наименование показателя</t>
  </si>
  <si>
    <t>000 8 50 00000 00 0000 000</t>
  </si>
  <si>
    <t>Доходы бюджета – Всего</t>
  </si>
  <si>
    <t>000 1 00 00000 00 0000 000</t>
  </si>
  <si>
    <t>НАЛОГОВЫЕ И НЕНАЛГОВЫЕ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</si>
  <si>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</si>
  <si>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</si>
  <si>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</si>
  <si>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</si>
  <si>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</si>
  <si>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</si>
  <si>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</si>
  <si>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</si>
  <si>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</si>
  <si>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</si>
  <si>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</si>
  <si>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</si>
  <si>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</si>
  <si>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</si>
  <si>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</si>
  <si>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</si>
  <si>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</si>
  <si>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</si>
  <si>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000 1 05 00000 00 0000 000</t>
  </si>
  <si>
    <t>НАЛОГИ НА СОВОКУПНЫЙ ДОХОД</t>
  </si>
  <si>
    <t>000 1 05 02000 02 0000 110</t>
  </si>
  <si>
    <t>Единый налог на вмененный доход для отдельных видов деятельности</t>
  </si>
  <si>
    <t>000 1 05 02010 02 0000 110</t>
  </si>
  <si>
    <t>000 1 05 03000 01 0000 110</t>
  </si>
  <si>
    <t>Единый сельскохозяйственный налог</t>
  </si>
  <si>
    <t>000 1 05 03010 01 0000 110</t>
  </si>
  <si>
    <t>000 1 08 00000 00 0000 000</t>
  </si>
  <si>
    <t>ГОСУДАРСТВЕННАЯ ПОШЛИНА</t>
  </si>
  <si>
    <t>000 1 08 03000 01 0000 110</t>
  </si>
  <si>
    <t>Государственная пошлина по делам, рассматриваемым в судах общей юрисдикции, мировыми судьями</t>
  </si>
  <si>
    <t>000 1 08 03010 01 0000 110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</si>
  <si>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</si>
  <si>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000 1 11 00000 00 0000 000</t>
  </si>
  <si>
    <t>ДОХОДЫ ОТ ИСПОЛЬЗОВАНИЯ ИМУЩЕСТВА, НАХОДЯЩЕГОСЯ В ГОСУДАРСТВЕННОЙ И МУНИЦИПАЛЬНОЙ СОБСТВЕННОСТИ</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</si>
  <si>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</si>
  <si>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</si>
  <si>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</si>
  <si>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</si>
  <si>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</si>
  <si>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</si>
  <si>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</si>
  <si>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</si>
  <si>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</si>
  <si>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</si>
  <si>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</si>
  <si>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</si>
  <si>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</si>
  <si>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</si>
  <si>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000 1 11 07000 00 0000 120</t>
  </si>
  <si>
    <t>Платежи от государственных и муниципальных унитарных предприятий</t>
  </si>
  <si>
    <t>000 1 11 07010 00 0000 120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</si>
  <si>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</si>
  <si>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</si>
  <si>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</si>
  <si>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</si>
  <si>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</si>
  <si>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</si>
  <si>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</si>
  <si>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</si>
  <si>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</si>
  <si>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</si>
  <si>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</si>
  <si>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</si>
  <si>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000 1 12 01010 01 0000 120</t>
  </si>
  <si>
    <t>Плата за выбросы загрязняющих веществ в атмосферный воздух стационарными объектами</t>
  </si>
  <si>
    <t>000 1 12 01030 01 0000 120</t>
  </si>
  <si>
    <t>Плата за сбросы загрязняющих веществ в водные объекты</t>
  </si>
  <si>
    <t>000 1 12 01040 01 0000 120</t>
  </si>
  <si>
    <t>Плата за размещение отходов производства и потребления</t>
  </si>
  <si>
    <t>000 1 13 00000 00 0000 000</t>
  </si>
  <si>
    <t>ДОХОДЫ ОТ ОКАЗАНИЯ ПЛАТНЫХ УСЛУГ (РАБОТ) И КОМПЕНСАЦИИ ЗАТРАТ ГОСУДАРСТВА</t>
  </si>
  <si>
    <t>000 1 13 01000 00 0000 130</t>
  </si>
  <si>
    <t>Доходы от оказания платных услуг (работ)</t>
  </si>
  <si>
    <t>000 1 13 01990 00 0000 130</t>
  </si>
  <si>
    <t>Прочие доходы от оказания платных услуг (работ)</t>
  </si>
  <si>
    <t>000 1 13 01995 05 0000 130</t>
  </si>
  <si>
    <t>Прочие доходы от оказания платных услуг (работ) получателями средств бюджетов муниципальных районов</t>
  </si>
  <si>
    <t>000 1 14 00000 00 0000 000</t>
  </si>
  <si>
    <t>ДОХОДЫ ОТ ПРОДАЖИ МАТЕРИАЛЬНЫХ И НЕМАТЕРИАЛЬНЫХ АКТИВОВ</t>
  </si>
  <si>
    <t>000 1 14 06000 00 0000 430</t>
  </si>
  <si>
    <t>Доходы от продажи земельных участков, находящихся в государственной и муниципальной собственности</t>
  </si>
  <si>
    <t>000 1 14 06020 00 0000 430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</si>
  <si>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</si>
  <si>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</si>
  <si>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</si>
  <si>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000 1 16 00000 00 0000 000</t>
  </si>
  <si>
    <t>ШТРАФЫ, САНКЦИИ, ВОЗМЕЩЕНИЕ УЩЕРБА</t>
  </si>
  <si>
    <t>000 1 17 00000 00 0000 000</t>
  </si>
  <si>
    <t>ПРОЧИЕ НЕНАЛОГОВЫЕ ДОХОДЫ</t>
  </si>
  <si>
    <t>000 1 17 05000 00 0000 180</t>
  </si>
  <si>
    <t>Прочие неналоговые доходы</t>
  </si>
  <si>
    <t>000 1 17 05050 05 0000 180</t>
  </si>
  <si>
    <t>Прочие неналоговые доходы бюджетов муниципальных районов</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</si>
  <si>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</si>
  <si>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</si>
  <si>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</si>
  <si>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</si>
  <si>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</si>
  <si>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</si>
  <si>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Дотации бюджетам муниципальных районов на выравнивание  бюджетной обеспеченности</t>
  </si>
  <si>
    <t>Субсидии бюджетам бюджетной системы  Российской Федерации (межбюджетные субсидии)</t>
  </si>
  <si>
    <t>Субсидии бюджетам на реализацию федеральных целевых программ</t>
  </si>
  <si>
    <t>Субсидии бюджетам муниципальных районов на реализацию федеральных целевых программ</t>
  </si>
  <si>
    <t>000 2 02 20077 00 0000 151</t>
  </si>
  <si>
    <t>Субсидии бюджетам  на софинансирование капитальных вложений в объекты государственной (муниципальной) собственности</t>
  </si>
  <si>
    <t>000 2 02 20077 05 0000 151</t>
  </si>
  <si>
    <t>Субсидии бюджетам муниципальных районов на софинансирование капитальных вложений в объекты муниципальной собственности</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</si>
  <si>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</si>
  <si>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на поддержку отрасли культуры</t>
  </si>
  <si>
    <t>Субсидии бюджетам муниципальных районов на поддержку отрасли культуры</t>
  </si>
  <si>
    <t>Субсидии бюджетам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</si>
  <si>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</si>
  <si>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Прочие субсидии</t>
  </si>
  <si>
    <t>Прочие субсидии бюджетам муниципальных районов</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</si>
  <si>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</si>
  <si>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</si>
  <si>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</si>
  <si>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Субвенции бюджетам на содержание ребенка в семье опекуна и приемной семье, а также вознаграждение, причитающееся приемному родителю</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</si>
  <si>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</si>
  <si>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</si>
  <si>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</si>
  <si>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выплату единовременного пособия при всех формах устройства детей, лишенных родительского попечения, в семью</t>
  </si>
  <si>
    <t>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t>
  </si>
  <si>
    <t>Прочие субвенции</t>
  </si>
  <si>
    <t>Прочие субвенции бюджетам муниципальных районов</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</si>
  <si>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</si>
  <si>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</si>
  <si>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</si>
  <si>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000 2 02 45144 00 0000 151</t>
  </si>
  <si>
    <t>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Санкт-Петербурга</t>
  </si>
  <si>
    <t>000 2 02 45144 05 0000 151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</si>
  <si>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</si>
  <si>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Прочие межбюджетные трансферты, передаваемые бюджетам</t>
  </si>
  <si>
    <t>Прочие межбюджетные трансферты, передаваемые бюджетам муниципальных районов</t>
  </si>
  <si>
    <t>000 2 07 00000 00 0000 000</t>
  </si>
  <si>
    <t>Прочие безвозмездные поступления</t>
  </si>
  <si>
    <t>Прочие безвозмездные поступления в бюджеты муниципальных районов</t>
  </si>
  <si>
    <t>Поступления от денежных пожертвований, предоставляемых физическими лицами получателям средств бюджетов муниципальных районов</t>
  </si>
  <si>
    <t xml:space="preserve">Прочие безвозмездные поступления в бюджеты муниципальных районов </t>
  </si>
  <si>
    <t>Проценты,полученные от предоставления бюджетных кредитов внутри страны за счет средств бюджетов муниципальных районов</t>
  </si>
  <si>
    <t xml:space="preserve">Проценты,полученные от предоставления бюджетных кредитов внутри страны </t>
  </si>
  <si>
    <t>000 1 14 06010 00 0000 430</t>
  </si>
  <si>
    <t xml:space="preserve">Доходы от продажи земельных участков, государственная собственность на которые не разграничена </t>
  </si>
  <si>
    <t>000 1 14 06013 10 0000 430</t>
  </si>
  <si>
    <t xml:space="preserve">Доходы от продажи земельных участков, государственная собственность на которые не разграничена и которые расположены в границах сельских поселений  </t>
  </si>
  <si>
    <t>000 111 0300000 0000 120</t>
  </si>
  <si>
    <t>000 111 0305005 0000 120</t>
  </si>
  <si>
    <t>Сумма (тыс. рублей)</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</si>
  <si>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</si>
  <si>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</si>
  <si>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</si>
  <si>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</si>
  <si>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000 1 05 01000 00 0000 110</t>
  </si>
  <si>
    <t>Налог, взимаемый в связи с применением упрощенной системы налогообложения</t>
  </si>
  <si>
    <t>000 1 05 01010 01 0000 110</t>
  </si>
  <si>
    <t>Налог, взимаемый с налогоплательщиков, выбравших в качестве объекта налогообложения доходы</t>
  </si>
  <si>
    <t>000 1 05 01011 01 0000 110</t>
  </si>
  <si>
    <t>000 1 05 01020 01 0000 110</t>
  </si>
  <si>
    <t>Налог, взимаемый с налогоплательщиков, выбравших в качестве объекта налогообложения доходы, уменьшенные на величину расходов</t>
  </si>
  <si>
    <t>000 1 05 01021 01 0000 110</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</si>
  <si>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</si>
  <si>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000 1 11 05013 05 0000 120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</si>
  <si>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</si>
  <si>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000 114 02053 05 0000 410</t>
  </si>
  <si>
    <t>000 114 02050 05 0000 410</t>
  </si>
  <si>
    <t>000 114 02000 00 0000 000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</si>
  <si>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</si>
  <si>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движемого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</si>
  <si>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000 2 02 15001 05 0000 150</t>
  </si>
  <si>
    <t>000 2 02 15001 00 0000 150</t>
  </si>
  <si>
    <t>000 2 02 10000 00 0000 150</t>
  </si>
  <si>
    <t>000 2 02 15002 00 0000 150</t>
  </si>
  <si>
    <t>000 2 02 15002 05 0000 150</t>
  </si>
  <si>
    <t>000 2 02 20000 00 0000 150</t>
  </si>
  <si>
    <t>000 2 02 20051 00 0000 150</t>
  </si>
  <si>
    <t>000 2 02 20051 05 0000 150</t>
  </si>
  <si>
    <t>000 2 02 27112 00 0000 150</t>
  </si>
  <si>
    <t>000 2 02 27112 05 0000 150</t>
  </si>
  <si>
    <t>000 2 02 20216 00 0000 150</t>
  </si>
  <si>
    <t>000 2 02 20216 05 0000 150</t>
  </si>
  <si>
    <t>000 2 02 25519 00 0000 150</t>
  </si>
  <si>
    <t>000 2 02 25097 05 0000 150</t>
  </si>
  <si>
    <t>000 2 02 25097 00 0000 150</t>
  </si>
  <si>
    <t xml:space="preserve">000 2 02 25519 05 0000 150 </t>
  </si>
  <si>
    <t>000 2 02 25558 00 0000 150</t>
  </si>
  <si>
    <t>000 2 02 25558 05 0000 150</t>
  </si>
  <si>
    <t>000 2 02 29999 00 0000 150</t>
  </si>
  <si>
    <t>000 2 02 29999 05 0000 150</t>
  </si>
  <si>
    <t>000 2 02 30000 00 0000 150</t>
  </si>
  <si>
    <t>000 2 02 30024 00 0000 150</t>
  </si>
  <si>
    <t>000 2 02 30024 05 0000 150</t>
  </si>
  <si>
    <t>000 2 02 30029 00 0000 150</t>
  </si>
  <si>
    <t>000 2 02 30029 05 0000 150</t>
  </si>
  <si>
    <t>000 2 02 30027 05 0000 150</t>
  </si>
  <si>
    <t>000 2 02 30027 00 0000 150</t>
  </si>
  <si>
    <t>000 2 02 35120 00 0000 150</t>
  </si>
  <si>
    <t>000 2 02 35120 05 0000 150</t>
  </si>
  <si>
    <t>000 2 02 35260 00 0000 150</t>
  </si>
  <si>
    <t>000 2 02 35260 05 0000 150</t>
  </si>
  <si>
    <t>Единая субвенция местным бюджетам</t>
  </si>
  <si>
    <t>000 2 02 39998 00 0000 150</t>
  </si>
  <si>
    <t xml:space="preserve">000 2 02 39998 05 0000 150 </t>
  </si>
  <si>
    <t>000 2 02 39999 00 0000 150</t>
  </si>
  <si>
    <t>000 2 02 39999 05 0000 150</t>
  </si>
  <si>
    <t>000 2 02 40000 00 0000 150</t>
  </si>
  <si>
    <t>000 2 02 40014 00 0000 150</t>
  </si>
  <si>
    <t>000 2 02 40014 05 0000 150</t>
  </si>
  <si>
    <t>000 2 02 49999 00 0000 150</t>
  </si>
  <si>
    <t>000 2 02 49999 05 0000 150</t>
  </si>
  <si>
    <t>000 2 07 05000 05 0000 150</t>
  </si>
  <si>
    <t xml:space="preserve">000 2 07 05020 05 0001 150  </t>
  </si>
  <si>
    <t>000 2 07 05020 05 0000 150</t>
  </si>
  <si>
    <t>000 2 07 05030 05 0000 150</t>
  </si>
  <si>
    <t>Единая субвенция бюджетам муниципальных районов</t>
  </si>
  <si>
    <t>000 1 12 01041 01 0000 120</t>
  </si>
  <si>
    <t>000 1 12 01042 01 0000 120</t>
  </si>
  <si>
    <t>Плата за размещениетвердых коммунальных отходов отходов производства и потребления</t>
  </si>
  <si>
    <t>2 02 25566 05 0000 150</t>
  </si>
  <si>
    <t>Субсидии бюджетам муниципальных районов на мероприятия в области обращения с отходами</t>
  </si>
  <si>
    <t>000 1 03 02231 01 0000 110</t>
  </si>
  <si>
    <t>000 1 03 02241 01 0000 110</t>
  </si>
  <si>
    <t>000 1 03 02251 01 0000 110</t>
  </si>
  <si>
    <t>000 1 03 02261 01 0000 110</t>
  </si>
  <si>
    <t>000 1 05 04000 02 0000 110</t>
  </si>
  <si>
    <t>000 1 05 04020 02 0000 110</t>
  </si>
  <si>
    <t xml:space="preserve">Налог,взимаемый в связи с применением патентной системы налогообложения </t>
  </si>
  <si>
    <t>Налог,взимаемый в связи с применением патентной системы налогообложения,зачисляемый в бюджеты муниципальных районов</t>
  </si>
  <si>
    <t>000 2 02 25467 00 0000 150</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</si>
  <si>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</si>
  <si>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</si>
  <si>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</si>
  <si>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000 2 02 25497 00 0000 150</t>
  </si>
  <si>
    <t>000 2 02 25497 05 0000 150</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</si>
  <si>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</si>
  <si>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</si>
  <si>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000 2 02 25169 00 0000 150</t>
  </si>
  <si>
    <t>000 2 02 25169 05 0000 150</t>
  </si>
  <si>
    <t>000 2 02 25210 00 0000 150</t>
  </si>
  <si>
    <t>000 2 02 25210 05 0000 150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</si>
  <si>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</si>
  <si>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Прочие безвозмездные поступления в бюджеты муниципальных районов (МКУ "Богучарская спортивная школа")</t>
  </si>
  <si>
    <t>Поступления от денежных пожертвований, предоставляемых физическими лицами получателям средств бюджетов муниципальных районов Муниципального казенного учреждения дополнительного образования Богучарская детская школа искусств имени Кищенко А.М. (МКУДО Богучарская ДШИ имени Кищенко А.М.), МКУ "Богучарская спортивная школа"</t>
  </si>
  <si>
    <t>000 2 02 25232 00 0000 150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</si>
  <si>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</si>
  <si>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000 2 02 25232 05 0000 150</t>
  </si>
  <si>
    <t>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</si>
  <si>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000 2 02 20041 00 0000 150</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</si>
  <si>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</si>
  <si>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000 2 02 20041 05 0000 150</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</si>
  <si>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</si>
  <si>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000 2 02 25576 00 0000 150</t>
  </si>
  <si>
    <t>000 2 02 25576 05 0000 150</t>
  </si>
  <si>
    <t>Субсидии бюджетам на обеспечение комплексного развития сельских территорий</t>
  </si>
  <si>
    <t>Субсидии бюджетам муниципальных районов на обеспечение комплексного развития сельских территорий</t>
  </si>
  <si>
    <t>000 2 02 20077 00 0000 150</t>
  </si>
  <si>
    <t>Субсидии бюджетам на софинансирование капитальных вложений в объекты муниципальной собственности</t>
  </si>
  <si>
    <t>000 2 02 20077 05 0000 150</t>
  </si>
  <si>
    <t>000 2 07 05030 05 0001 150</t>
  </si>
  <si>
    <t>000 2 07 05030 05 0002 150</t>
  </si>
  <si>
    <t>000 1 16 01000 01 0000 140</t>
  </si>
  <si>
    <t>Административные штрафы, установленные Кодексом Российской Федерации об административных правонарушениях</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</si>
  <si>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</si>
  <si>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</si>
  <si>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</si>
  <si>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000 1 16 01053 01 0000 140</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</si>
  <si>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</si>
  <si>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</si>
  <si>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</si>
  <si>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</si>
  <si>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</si>
  <si>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</si>
  <si>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</si>
  <si>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000 1 16 01073 01 0000 140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</si>
  <si>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</si>
  <si>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000 1 16 01080 01 0000 140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</si>
  <si>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</si>
  <si>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000 1 16 01083 01 0000 140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</si>
  <si>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</si>
  <si>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000 1 16 01120 01 0000 140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</si>
  <si>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</si>
  <si>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000 1 16 01123 01 0000 140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</si>
  <si>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</si>
  <si>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</si>
  <si>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</si>
  <si>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</si>
  <si>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</si>
  <si>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</si>
  <si>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</si>
  <si>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</si>
  <si>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</si>
  <si>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</si>
  <si>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</si>
  <si>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</si>
  <si>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</si>
  <si>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000 1 16 07010 00 0000 140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</si>
  <si>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</si>
  <si>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000 1 16 07000 01 0000 140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</si>
  <si>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</si>
  <si>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000 1 16 07010 05 0000 140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</si>
  <si>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</si>
  <si>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</si>
  <si>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</si>
  <si>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000 1 16 07090 05 0000 140</t>
  </si>
  <si>
    <t>Платежи в целях возмещения причиненного ущерба (убытков)</t>
  </si>
  <si>
    <t>000 1 16 10000 00 0000 140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</si>
  <si>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</si>
  <si>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000 1 16 10030 05 0000 140</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</si>
  <si>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</si>
  <si>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000 1 16 10031 05 0000 140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</si>
  <si>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</si>
  <si>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000 1 16 10032 05 0000 140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</si>
  <si>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</si>
  <si>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000 1 16 10120 00 0000 140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</si>
  <si>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</si>
  <si>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000 1 16 10123 01 0000 140</t>
  </si>
  <si>
    <t>000 1 16 01110 01 0000 140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</si>
  <si>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</si>
  <si>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</si>
  <si>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000 1 16 01113 01 0000 140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</si>
  <si>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</si>
  <si>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000 1 16 01150 01 0000 140</t>
  </si>
  <si>
    <t>000 1 16 01153 01 0000 140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</si>
  <si>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</si>
  <si>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</si>
  <si>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</si>
  <si>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000 1 16 01170 01 0000 140</t>
  </si>
  <si>
    <t>000 1 16 01173 01 0000 140</t>
  </si>
  <si>
    <t>Платежи в целях возмещения ущерба при расторжении муниципального контракта в связи с односторонним отказом исполнителя (подрядчика) от его исполнения</t>
  </si>
  <si>
    <t>000 1 16 10080 00 0000 140</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</si>
  <si>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</si>
  <si>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000 1 16 10081 05 0000 140</t>
  </si>
  <si>
    <t>000 2 02 45303 00 0000 150</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</si>
  <si>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</si>
  <si>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000 2 02 45303 05 0000 150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</si>
  <si>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</si>
  <si>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</si>
  <si>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</si>
  <si>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</si>
  <si>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</si>
  <si>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000 2 02 35469 05 0000 150</t>
  </si>
  <si>
    <t>000 2 02 35469 00 0000 150</t>
  </si>
  <si>
    <t>Субвенции бюджетам на проведение Всероссийской переписи населения 2020 года</t>
  </si>
  <si>
    <t>Субвенции бюджетам муниципальных районов на проведение Всероссийской переписи населения 2020 года</t>
  </si>
  <si>
    <t>000 1 11 07150 05 0000 120</t>
  </si>
  <si>
    <t>2024 год</t>
  </si>
  <si>
    <t>000 2 02 25412 05 0000 150</t>
  </si>
  <si>
    <t>000 2 02 25412 00 0000 150</t>
  </si>
  <si>
    <t xml:space="preserve">Субсидии бюджетам муниципальных районов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
</t>
  </si>
  <si>
    <t xml:space="preserve">Субсидии бюджетам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
</t>
  </si>
  <si>
    <t>Прочие безвозмездные поступления в бюджеты муниципальных районов (МКУ "ФЦ")</t>
  </si>
  <si>
    <t xml:space="preserve">Субсидии бюджетам на создание в общеобразовательных организациях, расположенных в сельской местности и малых городах, условий для занятий физической культурой и спортом
</t>
  </si>
  <si>
    <t xml:space="preserve">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
</t>
  </si>
  <si>
    <t>000 2 02 25243 00 0000 150</t>
  </si>
  <si>
    <t>000 2 02 25243 05 0000 150</t>
  </si>
  <si>
    <t xml:space="preserve">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</si>
  <si>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 xml:space="preserve">Субсидии бюджетам на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</si>
  <si>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Субсидии бюджетам муниципальных районов на обеспечение образовательных организаций материально-технической базой для внедрения цифровой образовательной среды</t>
  </si>
  <si>
    <t>Субсидии бюджетам на обеспечение образовательных организаций материально-технической базой для внедрения цифровой образовательной среды</t>
  </si>
  <si>
    <t>Субсидии бюджетам муниципальных районов на строительство и реконструкцию (модернизацию) объектов питьевого водоснабжения</t>
  </si>
  <si>
    <t>Субсидии бюджетам на строительство и реконструкцию (модернизацию) объектов питьевого водоснабжения</t>
  </si>
  <si>
    <t>2025 год</t>
  </si>
  <si>
    <t>000 1 01 02080 01 0000 110</t>
  </si>
  <si>
    <t>Налог на доходы физических лиц в части суммы налога,превышающей 650000 рублей,относящихся к части налоговой базы,превышающей 5000000 рублей.</t>
  </si>
  <si>
    <t>000 1 14 02050 00 0000 410</t>
  </si>
  <si>
    <t>000 1 14 02053 05 0000 410</t>
  </si>
  <si>
    <t>Доходы от реализации имущества,находящегося в собственности муниципальных районов (за исключением движимого имущества муниципальных бюджетныхи автономных учреждений,а также имущества муниципальных унитарных предприятий,в том числе казенных)в части реализации основных средств по указанному имуществу</t>
  </si>
  <si>
    <t xml:space="preserve">Руководитель финансового отдела </t>
  </si>
  <si>
    <t xml:space="preserve">администрации Богучарского муниципального </t>
  </si>
  <si>
    <t>района</t>
  </si>
  <si>
    <t>РЕЕСТР ИСТОЧНИКОВ ДОХОДОВ РАЙОННОГО БЮДЖЕТА ПО КОДАМ ВИДОВ ДОХОДОВ, ПОДВИДОВ ДОХОДОВ НА 2024 ГОД И ПЛАНОВЫЙ ПЕРИОД 2025 И 2026 ГОДОВ</t>
  </si>
  <si>
    <t>2026 год</t>
  </si>
  <si>
    <t>000 1 01 02130 01 0000 110</t>
  </si>
  <si>
    <t>Налог на доходы физических лиц в отношении доходов от долевого участия в организации,полученных в виде дивидентов (в  части суммы налога не превышающей 650 000 рублей).</t>
  </si>
  <si>
    <t>000 1 01 02140 01 0000 110</t>
  </si>
  <si>
    <t>Налог на доходы физических лиц в отношении доходов от долевого участия в организации,полученных в виде дивидентов (в  части суммы налога превышающей 650 000 рублей).</t>
  </si>
  <si>
    <t>000 2 02 45179 05 0000 150</t>
  </si>
  <si>
    <t>Межбюджетные трансферты, передаваемые бюджетам муниципальгых районов на проведение мероприятий по обеспечению деятельности советников директора по воспитанию и взамодействию с детскими общественными объединениями в общеобразовательных организациях</t>
  </si>
  <si>
    <t>000 2 02 45179 00 0000 150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</si>
  <si>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взамодействию с детскими общественными объединениями в общеобразовательных организациях</t>
  </si>
  <si>
    <t>Н.А. Бровкина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</si>
</sst>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quot;р.&quot;_-;\-* #,##0.00&quot;р.&quot;_-;_-* &quot;-&quot;??&quot;р.&quot;_-;_-@_-"/>
    <numFmt numFmtId="165" formatCode="#,##0.0"/>
  </numFmts>
  <fonts count="10" x14ac:knownFonts="1">
    <font>
      <sz val="10"/>
      <name val="Arial Cyr"/>
      <charset val="204"/>
    </font>
    <font>
      <b/>
      <sz val="14"/>
      <name val="Times New Roman"/>
      <family val="1"/>
      <charset val="204"/>
    </font>
    <font>
      <sz val="5"/>
      <name val="Times New Roman"/>
      <family val="1"/>
      <charset val="204"/>
    </font>
    <font>
      <sz val="14"/>
      <name val="Times New Roman"/>
      <family val="1"/>
      <charset val="204"/>
    </font>
    <font>
      <sz val="12"/>
      <name val="Arial Cyr"/>
      <charset val="204"/>
    </font>
    <font>
      <sz val="12"/>
      <name val="Times New Roman"/>
      <family val="1"/>
      <charset val="204"/>
    </font>
    <font>
      <sz val="13.5"/>
      <color rgb="FF000000"/>
      <name val="Times New Roman"/>
      <family val="1"/>
      <charset val="204"/>
    </font>
    <font>
      <sz val="14"/>
      <color rgb="FF000000"/>
      <name val="Times New Roman"/>
      <family val="1"/>
      <charset val="204"/>
    </font>
    <font>
      <sz val="10"/>
      <name val="Arial Cyr"/>
      <charset val="204"/>
    </font>
    <font>
      <sz val="8"/>
      <color rgb="FF000000"/>
      <name val="Arial Cyr"/>
    </font>
  </fonts>
  <fills count="3">
    <fill>
      <patternFill patternType="none"/>
    </fill>
    <fill>
      <patternFill patternType="gray125"/>
    </fill>
    <fill>
      <patternFill patternType="solid">
        <fgColor theme="0"/>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style="medium">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4">
    <xf numFmtId="0" fontId="0" fillId="0" borderId="0"/>
    <xf numFmtId="164" fontId="8" fillId="0" borderId="0" applyFont="0" applyFill="0" applyBorder="0" applyAlignment="0" applyProtection="0"/>
    <xf numFmtId="0" fontId="9" fillId="0" borderId="7">
      <alignment horizontal="left" wrapText="1" indent="2"/>
    </xf>
    <xf numFmtId="49" fontId="9" fillId="0" borderId="8">
      <alignment horizontal="center"/>
    </xf>
  </cellStyleXfs>
  <cellXfs count="59">
    <xf numFmtId="0" fontId="0" fillId="0" borderId="0" xfId="0"/>
    <xf numFmtId="0" fontId="0" fillId="2" borderId="0" xfId="0" applyFill="1"/>
    <xf numFmtId="0" fontId="2" fillId="2" borderId="0" xfId="0" applyFont="1" applyFill="1" applyAlignment="1">
      <alignment horizontal="right"/>
    </xf>
    <xf numFmtId="4" fontId="0" fillId="2" borderId="0" xfId="0" applyNumberFormat="1" applyFill="1"/>
    <xf numFmtId="0" fontId="5" fillId="2" borderId="0" xfId="0" applyFont="1" applyFill="1" applyAlignment="1">
      <alignment horizontal="center" vertical="top" wrapText="1"/>
    </xf>
    <xf numFmtId="0" fontId="5" fillId="2" borderId="0" xfId="0" applyFont="1" applyFill="1" applyAlignment="1">
      <alignment horizontal="justify" vertical="top" wrapText="1"/>
    </xf>
    <xf numFmtId="0" fontId="1" fillId="2" borderId="10" xfId="0" applyFont="1" applyFill="1" applyBorder="1" applyAlignment="1">
      <alignment horizontal="center" wrapText="1"/>
    </xf>
    <xf numFmtId="0" fontId="0" fillId="2" borderId="0" xfId="0" applyFill="1" applyAlignment="1">
      <alignment wrapText="1"/>
    </xf>
    <xf numFmtId="0" fontId="3" fillId="2" borderId="1" xfId="0" applyFont="1" applyFill="1" applyBorder="1" applyAlignment="1">
      <alignment horizontal="left" vertical="top" wrapText="1"/>
    </xf>
    <xf numFmtId="0" fontId="3" fillId="2" borderId="2" xfId="0" applyFont="1" applyFill="1" applyBorder="1" applyAlignment="1">
      <alignment horizontal="left" vertical="top" wrapText="1"/>
    </xf>
    <xf numFmtId="0" fontId="1" fillId="2" borderId="10" xfId="0" applyFont="1" applyFill="1" applyBorder="1" applyAlignment="1">
      <alignment horizontal="center"/>
    </xf>
    <xf numFmtId="0" fontId="1" fillId="2" borderId="11" xfId="0" applyFont="1" applyFill="1" applyBorder="1" applyAlignment="1">
      <alignment horizontal="center"/>
    </xf>
    <xf numFmtId="2" fontId="0" fillId="2" borderId="2" xfId="0" applyNumberFormat="1" applyFill="1" applyBorder="1"/>
    <xf numFmtId="0" fontId="0" fillId="2" borderId="2" xfId="0" applyFill="1" applyBorder="1"/>
    <xf numFmtId="0" fontId="1" fillId="2" borderId="4" xfId="0" applyFont="1" applyFill="1" applyBorder="1" applyAlignment="1">
      <alignment horizontal="center" wrapText="1"/>
    </xf>
    <xf numFmtId="165" fontId="3" fillId="2" borderId="1" xfId="0" applyNumberFormat="1" applyFont="1" applyFill="1" applyBorder="1" applyAlignment="1">
      <alignment horizontal="right" wrapText="1"/>
    </xf>
    <xf numFmtId="165" fontId="1" fillId="2" borderId="1" xfId="0" applyNumberFormat="1" applyFont="1" applyFill="1" applyBorder="1" applyAlignment="1">
      <alignment horizontal="right" wrapText="1"/>
    </xf>
    <xf numFmtId="0" fontId="3" fillId="2" borderId="1" xfId="0" applyNumberFormat="1" applyFont="1" applyFill="1" applyBorder="1" applyAlignment="1">
      <alignment horizontal="left" vertical="top" wrapText="1"/>
    </xf>
    <xf numFmtId="0" fontId="3" fillId="2" borderId="1" xfId="0" applyFont="1" applyFill="1" applyBorder="1"/>
    <xf numFmtId="0" fontId="3" fillId="2" borderId="1" xfId="0" applyFont="1" applyFill="1" applyBorder="1" applyAlignment="1">
      <alignment vertical="top" wrapText="1"/>
    </xf>
    <xf numFmtId="0" fontId="7" fillId="2" borderId="1" xfId="2" applyNumberFormat="1" applyFont="1" applyFill="1" applyBorder="1" applyAlignment="1" applyProtection="1">
      <alignment horizontal="left" vertical="top" wrapText="1"/>
    </xf>
    <xf numFmtId="0" fontId="6" fillId="2"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3" fillId="2" borderId="14" xfId="0" applyFont="1" applyFill="1" applyBorder="1" applyAlignment="1">
      <alignment horizontal="left" vertical="top" wrapText="1"/>
    </xf>
    <xf numFmtId="165" fontId="3" fillId="2" borderId="14" xfId="0" applyNumberFormat="1" applyFont="1" applyFill="1" applyBorder="1" applyAlignment="1">
      <alignment horizontal="right" wrapText="1"/>
    </xf>
    <xf numFmtId="0" fontId="3" fillId="2" borderId="15" xfId="0" applyFont="1" applyFill="1" applyBorder="1" applyAlignment="1">
      <alignment horizontal="left" vertical="top" wrapText="1"/>
    </xf>
    <xf numFmtId="165" fontId="3" fillId="2" borderId="15" xfId="0" applyNumberFormat="1" applyFont="1" applyFill="1" applyBorder="1" applyAlignment="1">
      <alignment horizontal="right" wrapText="1"/>
    </xf>
    <xf numFmtId="0" fontId="3" fillId="2" borderId="17" xfId="0" applyFont="1" applyFill="1" applyBorder="1" applyAlignment="1">
      <alignment horizontal="left" vertical="top" wrapText="1"/>
    </xf>
    <xf numFmtId="165" fontId="3" fillId="2" borderId="17" xfId="0" applyNumberFormat="1" applyFont="1" applyFill="1" applyBorder="1" applyAlignment="1">
      <alignment horizontal="right" wrapText="1"/>
    </xf>
    <xf numFmtId="165" fontId="3" fillId="2" borderId="18" xfId="0" applyNumberFormat="1" applyFont="1" applyFill="1" applyBorder="1" applyAlignment="1">
      <alignment horizontal="right" wrapText="1"/>
    </xf>
    <xf numFmtId="0" fontId="3" fillId="2" borderId="1" xfId="0" applyFont="1" applyFill="1" applyBorder="1" applyAlignment="1">
      <alignment horizontal="left" vertical="top" wrapText="1"/>
    </xf>
    <xf numFmtId="0" fontId="3" fillId="2" borderId="0" xfId="0" applyFont="1" applyFill="1"/>
    <xf numFmtId="0" fontId="3" fillId="2" borderId="0" xfId="0" applyFont="1" applyFill="1" applyAlignment="1">
      <alignment wrapText="1"/>
    </xf>
    <xf numFmtId="0" fontId="3" fillId="2" borderId="1" xfId="0" applyFont="1" applyFill="1" applyBorder="1" applyAlignment="1">
      <alignment horizontal="left" vertical="top" wrapText="1"/>
    </xf>
    <xf numFmtId="165" fontId="3" fillId="2" borderId="1" xfId="0" applyNumberFormat="1" applyFont="1" applyFill="1" applyBorder="1" applyAlignment="1">
      <alignment horizontal="center" wrapText="1"/>
    </xf>
    <xf numFmtId="4" fontId="3" fillId="2" borderId="1" xfId="0" applyNumberFormat="1" applyFont="1" applyFill="1" applyBorder="1" applyAlignment="1">
      <alignment horizontal="right" wrapText="1"/>
    </xf>
    <xf numFmtId="165" fontId="3" fillId="2" borderId="1" xfId="0" applyNumberFormat="1" applyFont="1" applyFill="1" applyBorder="1"/>
    <xf numFmtId="0" fontId="3" fillId="2" borderId="1" xfId="0" applyFont="1" applyFill="1" applyBorder="1" applyAlignment="1">
      <alignment wrapText="1"/>
    </xf>
    <xf numFmtId="0" fontId="3" fillId="2" borderId="1" xfId="0" applyFont="1" applyFill="1" applyBorder="1" applyAlignment="1">
      <alignment horizontal="center" wrapText="1"/>
    </xf>
    <xf numFmtId="0" fontId="1" fillId="2" borderId="9" xfId="0" applyFont="1" applyFill="1" applyBorder="1" applyAlignment="1">
      <alignment horizontal="center" wrapText="1"/>
    </xf>
    <xf numFmtId="0" fontId="1" fillId="2" borderId="10" xfId="0" applyFont="1" applyFill="1" applyBorder="1" applyAlignment="1">
      <alignment horizontal="center" wrapText="1"/>
    </xf>
    <xf numFmtId="0" fontId="1" fillId="2" borderId="3" xfId="0" applyFont="1" applyFill="1" applyBorder="1" applyAlignment="1">
      <alignment horizontal="center" wrapText="1"/>
    </xf>
    <xf numFmtId="0" fontId="1" fillId="2" borderId="4" xfId="0" applyFont="1" applyFill="1" applyBorder="1" applyAlignment="1">
      <alignment horizontal="center" wrapText="1"/>
    </xf>
    <xf numFmtId="164" fontId="3" fillId="2" borderId="1" xfId="1" applyFont="1" applyFill="1" applyBorder="1" applyAlignment="1">
      <alignment wrapText="1"/>
    </xf>
    <xf numFmtId="0" fontId="3" fillId="2" borderId="15" xfId="0" applyFont="1" applyFill="1" applyBorder="1" applyAlignment="1">
      <alignment wrapText="1"/>
    </xf>
    <xf numFmtId="0" fontId="3" fillId="2" borderId="1" xfId="0" applyFont="1" applyFill="1" applyBorder="1" applyAlignment="1">
      <alignment horizontal="left" wrapText="1"/>
    </xf>
    <xf numFmtId="0" fontId="3" fillId="2" borderId="12" xfId="0" applyFont="1" applyFill="1" applyBorder="1" applyAlignment="1">
      <alignment horizontal="center" wrapText="1"/>
    </xf>
    <xf numFmtId="0" fontId="3" fillId="2" borderId="13" xfId="0" applyFont="1" applyFill="1" applyBorder="1" applyAlignment="1">
      <alignment horizontal="center" wrapText="1"/>
    </xf>
    <xf numFmtId="0" fontId="3" fillId="2" borderId="5" xfId="0" applyFont="1" applyFill="1" applyBorder="1"/>
    <xf numFmtId="0" fontId="3" fillId="2" borderId="6" xfId="0" applyFont="1" applyFill="1" applyBorder="1"/>
    <xf numFmtId="0" fontId="3" fillId="2" borderId="1" xfId="0" applyFont="1" applyFill="1" applyBorder="1"/>
    <xf numFmtId="0" fontId="3" fillId="2" borderId="14" xfId="0" applyFont="1" applyFill="1" applyBorder="1" applyAlignment="1">
      <alignment wrapText="1"/>
    </xf>
    <xf numFmtId="0" fontId="3" fillId="2" borderId="16" xfId="0" applyFont="1" applyFill="1" applyBorder="1" applyAlignment="1">
      <alignment wrapText="1"/>
    </xf>
    <xf numFmtId="0" fontId="3" fillId="2" borderId="17" xfId="0" applyFont="1" applyFill="1" applyBorder="1" applyAlignment="1">
      <alignment wrapText="1"/>
    </xf>
    <xf numFmtId="165" fontId="3" fillId="2" borderId="1" xfId="0" applyNumberFormat="1" applyFont="1" applyFill="1" applyBorder="1" applyAlignment="1">
      <alignment horizontal="center" wrapText="1"/>
    </xf>
    <xf numFmtId="0" fontId="3" fillId="2" borderId="1" xfId="0" applyFont="1" applyFill="1" applyBorder="1" applyAlignment="1">
      <alignment horizontal="left" vertical="top" wrapText="1"/>
    </xf>
    <xf numFmtId="0" fontId="4" fillId="2" borderId="0" xfId="0" applyFont="1" applyFill="1" applyBorder="1" applyAlignment="1">
      <alignment horizontal="right"/>
    </xf>
    <xf numFmtId="0" fontId="3" fillId="2" borderId="0" xfId="0" applyFont="1" applyFill="1" applyAlignment="1">
      <alignment horizontal="right"/>
    </xf>
    <xf numFmtId="0" fontId="1" fillId="2" borderId="0" xfId="0" applyFont="1" applyFill="1" applyAlignment="1">
      <alignment horizontal="center" wrapText="1"/>
    </xf>
  </cellXfs>
  <cellStyles count="4">
    <cellStyle name="xl30" xfId="2"/>
    <cellStyle name="xl41" xfId="3"/>
    <cellStyle name="Денежный" xfId="1" builtinId="4"/>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1"/>
  <sheetViews>
    <sheetView tabSelected="1" view="pageBreakPreview" topLeftCell="A9" zoomScale="60" zoomScaleNormal="87" workbookViewId="0">
      <selection activeCell="D21" sqref="D21"/>
    </sheetView>
  </sheetViews>
  <sheetFormatPr defaultColWidth="8.85546875" defaultRowHeight="12.75" x14ac:dyDescent="0.2"/>
  <cols>
    <col min="1" max="1" width="8.85546875" style="1"/>
    <col min="2" max="2" width="25.5703125" style="1" customWidth="1"/>
    <col min="3" max="3" width="41.85546875" style="7" customWidth="1"/>
    <col min="4" max="4" width="15" style="1" customWidth="1"/>
    <col min="5" max="5" width="16.85546875" style="1" customWidth="1"/>
    <col min="6" max="6" width="16.7109375" style="1" customWidth="1"/>
    <col min="7" max="16384" width="8.85546875" style="1"/>
  </cols>
  <sheetData>
    <row r="1" spans="1:6" hidden="1" x14ac:dyDescent="0.2"/>
    <row r="2" spans="1:6" ht="18.75" hidden="1" customHeight="1" x14ac:dyDescent="0.2"/>
    <row r="3" spans="1:6" ht="17.25" hidden="1" customHeight="1" x14ac:dyDescent="0.3">
      <c r="A3" s="57"/>
      <c r="B3" s="57"/>
      <c r="C3" s="57"/>
      <c r="D3" s="57"/>
      <c r="E3" s="57"/>
      <c r="F3" s="57"/>
    </row>
    <row r="4" spans="1:6" ht="18" hidden="1" customHeight="1" x14ac:dyDescent="0.3">
      <c r="A4" s="57"/>
      <c r="B4" s="57"/>
      <c r="C4" s="57"/>
      <c r="D4" s="57"/>
      <c r="E4" s="57"/>
      <c r="F4" s="57"/>
    </row>
    <row r="5" spans="1:6" ht="18.75" hidden="1" x14ac:dyDescent="0.3">
      <c r="A5" s="57"/>
      <c r="B5" s="57"/>
      <c r="C5" s="57"/>
      <c r="D5" s="57"/>
      <c r="E5" s="57"/>
      <c r="F5" s="57"/>
    </row>
    <row r="6" spans="1:6" ht="18.75" hidden="1" x14ac:dyDescent="0.3">
      <c r="A6" s="57"/>
      <c r="B6" s="57"/>
      <c r="C6" s="57"/>
      <c r="D6" s="57"/>
      <c r="E6" s="57"/>
      <c r="F6" s="57"/>
    </row>
    <row r="7" spans="1:6" ht="17.45" hidden="1" customHeight="1" x14ac:dyDescent="0.3">
      <c r="A7" s="57"/>
      <c r="B7" s="57"/>
      <c r="C7" s="57"/>
      <c r="D7" s="57"/>
      <c r="E7" s="57"/>
      <c r="F7" s="57"/>
    </row>
    <row r="8" spans="1:6" hidden="1" x14ac:dyDescent="0.2"/>
    <row r="9" spans="1:6" ht="23.25" customHeight="1" x14ac:dyDescent="0.2">
      <c r="A9" s="58" t="s">
        <v>375</v>
      </c>
      <c r="B9" s="58"/>
      <c r="C9" s="58"/>
      <c r="D9" s="58"/>
      <c r="E9" s="58"/>
      <c r="F9" s="58"/>
    </row>
    <row r="10" spans="1:6" ht="23.25" customHeight="1" x14ac:dyDescent="0.2">
      <c r="A10" s="58"/>
      <c r="B10" s="58"/>
      <c r="C10" s="58"/>
      <c r="D10" s="58"/>
      <c r="E10" s="58"/>
      <c r="F10" s="58"/>
    </row>
    <row r="11" spans="1:6" ht="18.75" customHeight="1" x14ac:dyDescent="0.2">
      <c r="A11" s="58"/>
      <c r="B11" s="58"/>
      <c r="C11" s="58"/>
      <c r="D11" s="58"/>
      <c r="E11" s="58"/>
      <c r="F11" s="58"/>
    </row>
    <row r="12" spans="1:6" x14ac:dyDescent="0.2">
      <c r="A12" s="58"/>
      <c r="B12" s="58"/>
      <c r="C12" s="58"/>
      <c r="D12" s="58"/>
      <c r="E12" s="58"/>
      <c r="F12" s="58"/>
    </row>
    <row r="13" spans="1:6" ht="15.75" thickBot="1" x14ac:dyDescent="0.25">
      <c r="D13" s="56" t="s">
        <v>153</v>
      </c>
      <c r="E13" s="56"/>
      <c r="F13" s="56"/>
    </row>
    <row r="14" spans="1:6" ht="57" customHeight="1" thickBot="1" x14ac:dyDescent="0.35">
      <c r="A14" s="39" t="s">
        <v>0</v>
      </c>
      <c r="B14" s="40"/>
      <c r="C14" s="6" t="s">
        <v>1</v>
      </c>
      <c r="D14" s="10" t="s">
        <v>350</v>
      </c>
      <c r="E14" s="10" t="s">
        <v>366</v>
      </c>
      <c r="F14" s="11" t="s">
        <v>376</v>
      </c>
    </row>
    <row r="15" spans="1:6" ht="13.5" thickBot="1" x14ac:dyDescent="0.25">
      <c r="A15" s="2"/>
      <c r="D15" s="3"/>
    </row>
    <row r="16" spans="1:6" ht="19.5" thickBot="1" x14ac:dyDescent="0.35">
      <c r="A16" s="41">
        <v>1</v>
      </c>
      <c r="B16" s="42"/>
      <c r="C16" s="14">
        <v>2</v>
      </c>
      <c r="D16" s="14">
        <v>3</v>
      </c>
      <c r="E16" s="14">
        <v>4</v>
      </c>
      <c r="F16" s="14">
        <v>5</v>
      </c>
    </row>
    <row r="17" spans="1:6" ht="19.5" thickBot="1" x14ac:dyDescent="0.35">
      <c r="A17" s="37" t="s">
        <v>2</v>
      </c>
      <c r="B17" s="37"/>
      <c r="C17" s="8" t="s">
        <v>3</v>
      </c>
      <c r="D17" s="15">
        <f>D18+D127</f>
        <v>1307257.2000000002</v>
      </c>
      <c r="E17" s="15">
        <f>E18+E127</f>
        <v>2013134.7</v>
      </c>
      <c r="F17" s="15">
        <f>F18+F127</f>
        <v>2066183.7</v>
      </c>
    </row>
    <row r="18" spans="1:6" ht="38.25" thickBot="1" x14ac:dyDescent="0.35">
      <c r="A18" s="37" t="s">
        <v>4</v>
      </c>
      <c r="B18" s="37"/>
      <c r="C18" s="8" t="s">
        <v>5</v>
      </c>
      <c r="D18" s="15">
        <f>D19+D27+D33+D45+D48+D65+D72+D76+D87+D124</f>
        <v>517682</v>
      </c>
      <c r="E18" s="15">
        <f>E19+E27+E33+E45+E48+E65+E72+E76+E87+E124</f>
        <v>493176</v>
      </c>
      <c r="F18" s="15">
        <f>F19+F27+F33+F45+F48+F65+F72+F76+F87+F124</f>
        <v>518633</v>
      </c>
    </row>
    <row r="19" spans="1:6" ht="38.25" thickBot="1" x14ac:dyDescent="0.35">
      <c r="A19" s="37" t="s">
        <v>6</v>
      </c>
      <c r="B19" s="37"/>
      <c r="C19" s="8" t="s">
        <v>7</v>
      </c>
      <c r="D19" s="16">
        <f>D20</f>
        <v>341910</v>
      </c>
      <c r="E19" s="16">
        <f>E20</f>
        <v>354810</v>
      </c>
      <c r="F19" s="16">
        <f>F20</f>
        <v>379290</v>
      </c>
    </row>
    <row r="20" spans="1:6" ht="19.5" thickBot="1" x14ac:dyDescent="0.35">
      <c r="A20" s="37" t="s">
        <v>8</v>
      </c>
      <c r="B20" s="37"/>
      <c r="C20" s="8" t="s">
        <v>9</v>
      </c>
      <c r="D20" s="15">
        <f>D21+D22+D23+D24+D25+D26</f>
        <v>341910</v>
      </c>
      <c r="E20" s="15">
        <f>E21+E22+E23+E24+E25+E26</f>
        <v>354810</v>
      </c>
      <c r="F20" s="15">
        <f>F21+F22+F23+F24+F25+F26</f>
        <v>379290</v>
      </c>
    </row>
    <row r="21" spans="1:6" ht="168.75" x14ac:dyDescent="0.3">
      <c r="A21" s="51" t="s">
        <v>10</v>
      </c>
      <c r="B21" s="51"/>
      <c r="C21" s="23" t="s">
        <v>11</v>
      </c>
      <c r="D21" s="24">
        <v>332460</v>
      </c>
      <c r="E21" s="24">
        <v>345001</v>
      </c>
      <c r="F21" s="24">
        <v>368806</v>
      </c>
    </row>
    <row r="22" spans="1:6" ht="281.25" x14ac:dyDescent="0.3">
      <c r="A22" s="52" t="s">
        <v>12</v>
      </c>
      <c r="B22" s="53"/>
      <c r="C22" s="27" t="s">
        <v>13</v>
      </c>
      <c r="D22" s="28">
        <v>1100</v>
      </c>
      <c r="E22" s="28">
        <v>1142</v>
      </c>
      <c r="F22" s="29">
        <v>1220</v>
      </c>
    </row>
    <row r="23" spans="1:6" ht="113.25" thickBot="1" x14ac:dyDescent="0.35">
      <c r="A23" s="44" t="s">
        <v>14</v>
      </c>
      <c r="B23" s="44"/>
      <c r="C23" s="25" t="s">
        <v>15</v>
      </c>
      <c r="D23" s="26">
        <v>4500</v>
      </c>
      <c r="E23" s="26">
        <v>4671</v>
      </c>
      <c r="F23" s="26">
        <v>4993</v>
      </c>
    </row>
    <row r="24" spans="1:6" ht="113.25" thickBot="1" x14ac:dyDescent="0.35">
      <c r="A24" s="44" t="s">
        <v>367</v>
      </c>
      <c r="B24" s="44"/>
      <c r="C24" s="25" t="s">
        <v>368</v>
      </c>
      <c r="D24" s="26">
        <v>1550</v>
      </c>
      <c r="E24" s="26">
        <v>1609</v>
      </c>
      <c r="F24" s="26">
        <v>1720</v>
      </c>
    </row>
    <row r="25" spans="1:6" ht="112.9" customHeight="1" thickBot="1" x14ac:dyDescent="0.35">
      <c r="A25" s="44" t="s">
        <v>377</v>
      </c>
      <c r="B25" s="44"/>
      <c r="C25" s="25" t="s">
        <v>378</v>
      </c>
      <c r="D25" s="26">
        <v>1650</v>
      </c>
      <c r="E25" s="26">
        <v>1713</v>
      </c>
      <c r="F25" s="26">
        <v>1831</v>
      </c>
    </row>
    <row r="26" spans="1:6" ht="116.65" customHeight="1" thickBot="1" x14ac:dyDescent="0.35">
      <c r="A26" s="44" t="s">
        <v>379</v>
      </c>
      <c r="B26" s="44"/>
      <c r="C26" s="25" t="s">
        <v>380</v>
      </c>
      <c r="D26" s="26">
        <v>650</v>
      </c>
      <c r="E26" s="26">
        <v>674</v>
      </c>
      <c r="F26" s="26">
        <v>720</v>
      </c>
    </row>
    <row r="27" spans="1:6" ht="94.5" thickBot="1" x14ac:dyDescent="0.35">
      <c r="A27" s="37" t="s">
        <v>16</v>
      </c>
      <c r="B27" s="37"/>
      <c r="C27" s="8" t="s">
        <v>17</v>
      </c>
      <c r="D27" s="16">
        <f>D28</f>
        <v>23602</v>
      </c>
      <c r="E27" s="16">
        <f>E28</f>
        <v>25727</v>
      </c>
      <c r="F27" s="16">
        <f>F28</f>
        <v>26256</v>
      </c>
    </row>
    <row r="28" spans="1:6" ht="75.75" thickBot="1" x14ac:dyDescent="0.35">
      <c r="A28" s="37" t="s">
        <v>18</v>
      </c>
      <c r="B28" s="37"/>
      <c r="C28" s="8" t="s">
        <v>19</v>
      </c>
      <c r="D28" s="15">
        <f>D29+D30+D31+D32</f>
        <v>23602</v>
      </c>
      <c r="E28" s="15">
        <f>E29+E30+E31+E32</f>
        <v>25727</v>
      </c>
      <c r="F28" s="15">
        <f>F29+F30+F31+F32</f>
        <v>26256</v>
      </c>
    </row>
    <row r="29" spans="1:6" ht="188.25" thickBot="1" x14ac:dyDescent="0.35">
      <c r="A29" s="37" t="s">
        <v>225</v>
      </c>
      <c r="B29" s="37"/>
      <c r="C29" s="8" t="s">
        <v>20</v>
      </c>
      <c r="D29" s="15">
        <v>10621</v>
      </c>
      <c r="E29" s="15">
        <v>11578</v>
      </c>
      <c r="F29" s="15">
        <v>11817</v>
      </c>
    </row>
    <row r="30" spans="1:6" ht="225.75" thickBot="1" x14ac:dyDescent="0.35">
      <c r="A30" s="37" t="s">
        <v>226</v>
      </c>
      <c r="B30" s="37"/>
      <c r="C30" s="8" t="s">
        <v>21</v>
      </c>
      <c r="D30" s="15">
        <v>118</v>
      </c>
      <c r="E30" s="15">
        <v>128</v>
      </c>
      <c r="F30" s="15">
        <v>131</v>
      </c>
    </row>
    <row r="31" spans="1:6" ht="188.25" thickBot="1" x14ac:dyDescent="0.35">
      <c r="A31" s="37" t="s">
        <v>227</v>
      </c>
      <c r="B31" s="37"/>
      <c r="C31" s="8" t="s">
        <v>22</v>
      </c>
      <c r="D31" s="15">
        <v>12863</v>
      </c>
      <c r="E31" s="15">
        <v>14021</v>
      </c>
      <c r="F31" s="15">
        <v>14308</v>
      </c>
    </row>
    <row r="32" spans="1:6" ht="188.25" hidden="1" thickBot="1" x14ac:dyDescent="0.35">
      <c r="A32" s="37" t="s">
        <v>228</v>
      </c>
      <c r="B32" s="37"/>
      <c r="C32" s="8" t="s">
        <v>23</v>
      </c>
      <c r="D32" s="15"/>
      <c r="E32" s="15"/>
      <c r="F32" s="15"/>
    </row>
    <row r="33" spans="1:6" ht="38.25" thickBot="1" x14ac:dyDescent="0.35">
      <c r="A33" s="37" t="s">
        <v>24</v>
      </c>
      <c r="B33" s="37"/>
      <c r="C33" s="8" t="s">
        <v>25</v>
      </c>
      <c r="D33" s="16">
        <f>D41+D39+D34+D43</f>
        <v>28627</v>
      </c>
      <c r="E33" s="16">
        <f>E41+E39+E34+E43</f>
        <v>28977</v>
      </c>
      <c r="F33" s="16">
        <f>F41+F39+F34+F43</f>
        <v>29337</v>
      </c>
    </row>
    <row r="34" spans="1:6" ht="57" thickBot="1" x14ac:dyDescent="0.35">
      <c r="A34" s="37" t="s">
        <v>158</v>
      </c>
      <c r="B34" s="37"/>
      <c r="C34" s="8" t="s">
        <v>159</v>
      </c>
      <c r="D34" s="15">
        <f>D35+D37</f>
        <v>8840</v>
      </c>
      <c r="E34" s="15">
        <f>E35+E37</f>
        <v>9190</v>
      </c>
      <c r="F34" s="15">
        <f>F35+F37</f>
        <v>9550</v>
      </c>
    </row>
    <row r="35" spans="1:6" ht="75.75" thickBot="1" x14ac:dyDescent="0.35">
      <c r="A35" s="37" t="s">
        <v>160</v>
      </c>
      <c r="B35" s="37"/>
      <c r="C35" s="17" t="s">
        <v>161</v>
      </c>
      <c r="D35" s="15">
        <f>D36</f>
        <v>6011</v>
      </c>
      <c r="E35" s="15">
        <f>E36</f>
        <v>6248</v>
      </c>
      <c r="F35" s="15">
        <f>F36</f>
        <v>6492</v>
      </c>
    </row>
    <row r="36" spans="1:6" ht="75.75" thickBot="1" x14ac:dyDescent="0.35">
      <c r="A36" s="37" t="s">
        <v>162</v>
      </c>
      <c r="B36" s="37"/>
      <c r="C36" s="8" t="s">
        <v>161</v>
      </c>
      <c r="D36" s="15">
        <v>6011</v>
      </c>
      <c r="E36" s="15">
        <v>6248</v>
      </c>
      <c r="F36" s="15">
        <v>6492</v>
      </c>
    </row>
    <row r="37" spans="1:6" ht="113.25" thickBot="1" x14ac:dyDescent="0.35">
      <c r="A37" s="37" t="s">
        <v>163</v>
      </c>
      <c r="B37" s="37"/>
      <c r="C37" s="8" t="s">
        <v>164</v>
      </c>
      <c r="D37" s="15">
        <f>D38</f>
        <v>2829</v>
      </c>
      <c r="E37" s="15">
        <f>E38</f>
        <v>2942</v>
      </c>
      <c r="F37" s="15">
        <f>F38</f>
        <v>3058</v>
      </c>
    </row>
    <row r="38" spans="1:6" ht="113.25" thickBot="1" x14ac:dyDescent="0.35">
      <c r="A38" s="37" t="s">
        <v>165</v>
      </c>
      <c r="B38" s="37"/>
      <c r="C38" s="8" t="s">
        <v>164</v>
      </c>
      <c r="D38" s="15">
        <v>2829</v>
      </c>
      <c r="E38" s="15">
        <v>2942</v>
      </c>
      <c r="F38" s="15">
        <v>3058</v>
      </c>
    </row>
    <row r="39" spans="1:6" ht="57" hidden="1" thickBot="1" x14ac:dyDescent="0.35">
      <c r="A39" s="37" t="s">
        <v>26</v>
      </c>
      <c r="B39" s="37"/>
      <c r="C39" s="8" t="s">
        <v>27</v>
      </c>
      <c r="D39" s="15">
        <f>D40</f>
        <v>0</v>
      </c>
      <c r="E39" s="15">
        <f>E40</f>
        <v>0</v>
      </c>
      <c r="F39" s="15">
        <f>F40</f>
        <v>0</v>
      </c>
    </row>
    <row r="40" spans="1:6" ht="57" hidden="1" thickBot="1" x14ac:dyDescent="0.35">
      <c r="A40" s="37" t="s">
        <v>28</v>
      </c>
      <c r="B40" s="37"/>
      <c r="C40" s="8" t="s">
        <v>27</v>
      </c>
      <c r="D40" s="15"/>
      <c r="E40" s="15"/>
      <c r="F40" s="15"/>
    </row>
    <row r="41" spans="1:6" ht="38.25" thickBot="1" x14ac:dyDescent="0.35">
      <c r="A41" s="37" t="s">
        <v>29</v>
      </c>
      <c r="B41" s="37"/>
      <c r="C41" s="8" t="s">
        <v>30</v>
      </c>
      <c r="D41" s="15">
        <f>D42</f>
        <v>11647</v>
      </c>
      <c r="E41" s="15">
        <f>E42</f>
        <v>11647</v>
      </c>
      <c r="F41" s="15">
        <f>F42</f>
        <v>11647</v>
      </c>
    </row>
    <row r="42" spans="1:6" ht="38.25" thickBot="1" x14ac:dyDescent="0.35">
      <c r="A42" s="37" t="s">
        <v>31</v>
      </c>
      <c r="B42" s="37"/>
      <c r="C42" s="8" t="s">
        <v>30</v>
      </c>
      <c r="D42" s="15">
        <v>11647</v>
      </c>
      <c r="E42" s="15">
        <v>11647</v>
      </c>
      <c r="F42" s="15">
        <v>11647</v>
      </c>
    </row>
    <row r="43" spans="1:6" ht="57" thickBot="1" x14ac:dyDescent="0.35">
      <c r="A43" s="37" t="s">
        <v>229</v>
      </c>
      <c r="B43" s="37"/>
      <c r="C43" s="8" t="s">
        <v>231</v>
      </c>
      <c r="D43" s="15">
        <f>D44</f>
        <v>8140</v>
      </c>
      <c r="E43" s="15">
        <f t="shared" ref="E43:F43" si="0">E44</f>
        <v>8140</v>
      </c>
      <c r="F43" s="15">
        <f t="shared" si="0"/>
        <v>8140</v>
      </c>
    </row>
    <row r="44" spans="1:6" ht="94.5" thickBot="1" x14ac:dyDescent="0.35">
      <c r="A44" s="37" t="s">
        <v>230</v>
      </c>
      <c r="B44" s="37"/>
      <c r="C44" s="8" t="s">
        <v>232</v>
      </c>
      <c r="D44" s="15">
        <v>8140</v>
      </c>
      <c r="E44" s="15">
        <v>8140</v>
      </c>
      <c r="F44" s="15">
        <v>8140</v>
      </c>
    </row>
    <row r="45" spans="1:6" ht="38.25" thickBot="1" x14ac:dyDescent="0.35">
      <c r="A45" s="37" t="s">
        <v>32</v>
      </c>
      <c r="B45" s="37"/>
      <c r="C45" s="8" t="s">
        <v>33</v>
      </c>
      <c r="D45" s="16">
        <f t="shared" ref="D45:F46" si="1">D46</f>
        <v>4340</v>
      </c>
      <c r="E45" s="16">
        <f t="shared" si="1"/>
        <v>4340</v>
      </c>
      <c r="F45" s="16">
        <f t="shared" si="1"/>
        <v>4340</v>
      </c>
    </row>
    <row r="46" spans="1:6" ht="75.75" thickBot="1" x14ac:dyDescent="0.35">
      <c r="A46" s="37" t="s">
        <v>34</v>
      </c>
      <c r="B46" s="37"/>
      <c r="C46" s="8" t="s">
        <v>35</v>
      </c>
      <c r="D46" s="15">
        <f t="shared" si="1"/>
        <v>4340</v>
      </c>
      <c r="E46" s="15">
        <f t="shared" si="1"/>
        <v>4340</v>
      </c>
      <c r="F46" s="15">
        <f t="shared" si="1"/>
        <v>4340</v>
      </c>
    </row>
    <row r="47" spans="1:6" ht="113.25" thickBot="1" x14ac:dyDescent="0.35">
      <c r="A47" s="37" t="s">
        <v>36</v>
      </c>
      <c r="B47" s="37"/>
      <c r="C47" s="8" t="s">
        <v>37</v>
      </c>
      <c r="D47" s="15">
        <v>4340</v>
      </c>
      <c r="E47" s="15">
        <v>4340</v>
      </c>
      <c r="F47" s="15">
        <v>4340</v>
      </c>
    </row>
    <row r="48" spans="1:6" ht="132" thickBot="1" x14ac:dyDescent="0.35">
      <c r="A48" s="37" t="s">
        <v>38</v>
      </c>
      <c r="B48" s="37"/>
      <c r="C48" s="8" t="s">
        <v>39</v>
      </c>
      <c r="D48" s="16">
        <f>SUM(D49+D51+D62+D59)</f>
        <v>39829</v>
      </c>
      <c r="E48" s="16">
        <f>SUM(E49+E51+E62+E59)</f>
        <v>39872</v>
      </c>
      <c r="F48" s="16">
        <f>SUM(F49+F51+F62+F59)</f>
        <v>39872</v>
      </c>
    </row>
    <row r="49" spans="1:6" ht="57" hidden="1" thickBot="1" x14ac:dyDescent="0.35">
      <c r="A49" s="38" t="s">
        <v>151</v>
      </c>
      <c r="B49" s="38"/>
      <c r="C49" s="8" t="s">
        <v>146</v>
      </c>
      <c r="D49" s="15">
        <f>D50</f>
        <v>0</v>
      </c>
      <c r="E49" s="15">
        <f>E50</f>
        <v>0</v>
      </c>
      <c r="F49" s="15">
        <f>F50</f>
        <v>0</v>
      </c>
    </row>
    <row r="50" spans="1:6" ht="94.5" hidden="1" thickBot="1" x14ac:dyDescent="0.35">
      <c r="A50" s="38" t="s">
        <v>152</v>
      </c>
      <c r="B50" s="38"/>
      <c r="C50" s="8" t="s">
        <v>145</v>
      </c>
      <c r="D50" s="15"/>
      <c r="E50" s="15"/>
      <c r="F50" s="15"/>
    </row>
    <row r="51" spans="1:6" ht="225.75" thickBot="1" x14ac:dyDescent="0.35">
      <c r="A51" s="37" t="s">
        <v>40</v>
      </c>
      <c r="B51" s="37"/>
      <c r="C51" s="8" t="s">
        <v>41</v>
      </c>
      <c r="D51" s="15">
        <f>D52+D55+D58</f>
        <v>38707</v>
      </c>
      <c r="E51" s="15">
        <f>E52+E55+E58</f>
        <v>38728</v>
      </c>
      <c r="F51" s="15">
        <f>F52+F55+F58</f>
        <v>38728</v>
      </c>
    </row>
    <row r="52" spans="1:6" ht="150.75" thickBot="1" x14ac:dyDescent="0.35">
      <c r="A52" s="37" t="s">
        <v>42</v>
      </c>
      <c r="B52" s="37"/>
      <c r="C52" s="8" t="s">
        <v>43</v>
      </c>
      <c r="D52" s="15">
        <f>D53+D54</f>
        <v>1978</v>
      </c>
      <c r="E52" s="15">
        <f t="shared" ref="E52:F52" si="2">E53+E54</f>
        <v>1978</v>
      </c>
      <c r="F52" s="15">
        <f t="shared" si="2"/>
        <v>1978</v>
      </c>
    </row>
    <row r="53" spans="1:6" ht="176.65" customHeight="1" thickBot="1" x14ac:dyDescent="0.35">
      <c r="A53" s="37" t="s">
        <v>167</v>
      </c>
      <c r="B53" s="37"/>
      <c r="C53" s="8" t="s">
        <v>166</v>
      </c>
      <c r="D53" s="15">
        <v>1548</v>
      </c>
      <c r="E53" s="15">
        <v>1548</v>
      </c>
      <c r="F53" s="15">
        <v>1548</v>
      </c>
    </row>
    <row r="54" spans="1:6" ht="188.25" thickBot="1" x14ac:dyDescent="0.35">
      <c r="A54" s="37" t="s">
        <v>44</v>
      </c>
      <c r="B54" s="37"/>
      <c r="C54" s="8" t="s">
        <v>45</v>
      </c>
      <c r="D54" s="15">
        <v>430</v>
      </c>
      <c r="E54" s="15">
        <v>430</v>
      </c>
      <c r="F54" s="15">
        <v>430</v>
      </c>
    </row>
    <row r="55" spans="1:6" ht="188.25" thickBot="1" x14ac:dyDescent="0.35">
      <c r="A55" s="37" t="s">
        <v>46</v>
      </c>
      <c r="B55" s="37"/>
      <c r="C55" s="8" t="s">
        <v>47</v>
      </c>
      <c r="D55" s="15">
        <f>D56</f>
        <v>35650</v>
      </c>
      <c r="E55" s="15">
        <f>E56</f>
        <v>35650</v>
      </c>
      <c r="F55" s="15">
        <f>F56</f>
        <v>35650</v>
      </c>
    </row>
    <row r="56" spans="1:6" ht="169.5" thickBot="1" x14ac:dyDescent="0.35">
      <c r="A56" s="37" t="s">
        <v>48</v>
      </c>
      <c r="B56" s="37"/>
      <c r="C56" s="8" t="s">
        <v>49</v>
      </c>
      <c r="D56" s="15">
        <v>35650</v>
      </c>
      <c r="E56" s="15">
        <v>35650</v>
      </c>
      <c r="F56" s="15">
        <v>35650</v>
      </c>
    </row>
    <row r="57" spans="1:6" ht="188.25" thickBot="1" x14ac:dyDescent="0.35">
      <c r="A57" s="37" t="s">
        <v>50</v>
      </c>
      <c r="B57" s="37"/>
      <c r="C57" s="8" t="s">
        <v>51</v>
      </c>
      <c r="D57" s="15">
        <f>D58</f>
        <v>1079</v>
      </c>
      <c r="E57" s="15">
        <f>E58</f>
        <v>1100</v>
      </c>
      <c r="F57" s="15">
        <f>F58</f>
        <v>1100</v>
      </c>
    </row>
    <row r="58" spans="1:6" ht="169.5" thickBot="1" x14ac:dyDescent="0.35">
      <c r="A58" s="37" t="s">
        <v>52</v>
      </c>
      <c r="B58" s="37"/>
      <c r="C58" s="8" t="s">
        <v>53</v>
      </c>
      <c r="D58" s="15">
        <v>1079</v>
      </c>
      <c r="E58" s="15">
        <v>1100</v>
      </c>
      <c r="F58" s="15">
        <v>1100</v>
      </c>
    </row>
    <row r="59" spans="1:6" ht="57" hidden="1" thickBot="1" x14ac:dyDescent="0.35">
      <c r="A59" s="37" t="s">
        <v>54</v>
      </c>
      <c r="B59" s="37"/>
      <c r="C59" s="8" t="s">
        <v>55</v>
      </c>
      <c r="D59" s="15">
        <f t="shared" ref="D59:F60" si="3">D60</f>
        <v>0</v>
      </c>
      <c r="E59" s="15">
        <f t="shared" si="3"/>
        <v>0</v>
      </c>
      <c r="F59" s="15">
        <f t="shared" si="3"/>
        <v>0</v>
      </c>
    </row>
    <row r="60" spans="1:6" ht="113.25" hidden="1" thickBot="1" x14ac:dyDescent="0.35">
      <c r="A60" s="37" t="s">
        <v>56</v>
      </c>
      <c r="B60" s="37"/>
      <c r="C60" s="8" t="s">
        <v>57</v>
      </c>
      <c r="D60" s="15">
        <f t="shared" si="3"/>
        <v>0</v>
      </c>
      <c r="E60" s="15">
        <f t="shared" si="3"/>
        <v>0</v>
      </c>
      <c r="F60" s="15">
        <f t="shared" si="3"/>
        <v>0</v>
      </c>
    </row>
    <row r="61" spans="1:6" ht="132" hidden="1" thickBot="1" x14ac:dyDescent="0.35">
      <c r="A61" s="37" t="s">
        <v>349</v>
      </c>
      <c r="B61" s="37"/>
      <c r="C61" s="8" t="s">
        <v>58</v>
      </c>
      <c r="D61" s="15"/>
      <c r="E61" s="15"/>
      <c r="F61" s="15"/>
    </row>
    <row r="62" spans="1:6" ht="207" thickBot="1" x14ac:dyDescent="0.35">
      <c r="A62" s="37" t="s">
        <v>59</v>
      </c>
      <c r="B62" s="37"/>
      <c r="C62" s="8" t="s">
        <v>60</v>
      </c>
      <c r="D62" s="15">
        <f t="shared" ref="D62:F63" si="4">D63</f>
        <v>1122</v>
      </c>
      <c r="E62" s="15">
        <f t="shared" si="4"/>
        <v>1144</v>
      </c>
      <c r="F62" s="15">
        <f t="shared" si="4"/>
        <v>1144</v>
      </c>
    </row>
    <row r="63" spans="1:6" ht="207" thickBot="1" x14ac:dyDescent="0.35">
      <c r="A63" s="37" t="s">
        <v>61</v>
      </c>
      <c r="B63" s="37"/>
      <c r="C63" s="8" t="s">
        <v>62</v>
      </c>
      <c r="D63" s="15">
        <f t="shared" si="4"/>
        <v>1122</v>
      </c>
      <c r="E63" s="15">
        <f t="shared" si="4"/>
        <v>1144</v>
      </c>
      <c r="F63" s="15">
        <f t="shared" si="4"/>
        <v>1144</v>
      </c>
    </row>
    <row r="64" spans="1:6" ht="188.25" thickBot="1" x14ac:dyDescent="0.35">
      <c r="A64" s="37" t="s">
        <v>63</v>
      </c>
      <c r="B64" s="37"/>
      <c r="C64" s="8" t="s">
        <v>64</v>
      </c>
      <c r="D64" s="15">
        <v>1122</v>
      </c>
      <c r="E64" s="15">
        <v>1144</v>
      </c>
      <c r="F64" s="15">
        <v>1144</v>
      </c>
    </row>
    <row r="65" spans="1:6" ht="57" thickBot="1" x14ac:dyDescent="0.35">
      <c r="A65" s="37" t="s">
        <v>65</v>
      </c>
      <c r="B65" s="37"/>
      <c r="C65" s="8" t="s">
        <v>66</v>
      </c>
      <c r="D65" s="16">
        <f>D66</f>
        <v>1520</v>
      </c>
      <c r="E65" s="16">
        <f>E66</f>
        <v>1580</v>
      </c>
      <c r="F65" s="16">
        <f>F66</f>
        <v>1651</v>
      </c>
    </row>
    <row r="66" spans="1:6" ht="38.25" thickBot="1" x14ac:dyDescent="0.35">
      <c r="A66" s="37" t="s">
        <v>67</v>
      </c>
      <c r="B66" s="37"/>
      <c r="C66" s="8" t="s">
        <v>68</v>
      </c>
      <c r="D66" s="15">
        <f>D67+D68+D69</f>
        <v>1520</v>
      </c>
      <c r="E66" s="15">
        <f>E67+E68+E69</f>
        <v>1580</v>
      </c>
      <c r="F66" s="15">
        <f>F67+F68+F69</f>
        <v>1651</v>
      </c>
    </row>
    <row r="67" spans="1:6" ht="57" thickBot="1" x14ac:dyDescent="0.35">
      <c r="A67" s="37" t="s">
        <v>69</v>
      </c>
      <c r="B67" s="37"/>
      <c r="C67" s="8" t="s">
        <v>70</v>
      </c>
      <c r="D67" s="15">
        <v>94</v>
      </c>
      <c r="E67" s="15">
        <v>98</v>
      </c>
      <c r="F67" s="15">
        <v>102</v>
      </c>
    </row>
    <row r="68" spans="1:6" ht="38.25" thickBot="1" x14ac:dyDescent="0.35">
      <c r="A68" s="37" t="s">
        <v>71</v>
      </c>
      <c r="B68" s="37"/>
      <c r="C68" s="8" t="s">
        <v>72</v>
      </c>
      <c r="D68" s="15">
        <v>38</v>
      </c>
      <c r="E68" s="15">
        <v>39</v>
      </c>
      <c r="F68" s="15">
        <v>41</v>
      </c>
    </row>
    <row r="69" spans="1:6" ht="38.25" thickBot="1" x14ac:dyDescent="0.35">
      <c r="A69" s="37" t="s">
        <v>73</v>
      </c>
      <c r="B69" s="37"/>
      <c r="C69" s="8" t="s">
        <v>74</v>
      </c>
      <c r="D69" s="15">
        <f>D70+D71</f>
        <v>1388</v>
      </c>
      <c r="E69" s="15">
        <f>E70+E71</f>
        <v>1443</v>
      </c>
      <c r="F69" s="15">
        <f>F70+F71</f>
        <v>1508</v>
      </c>
    </row>
    <row r="70" spans="1:6" ht="38.25" thickBot="1" x14ac:dyDescent="0.35">
      <c r="A70" s="37" t="s">
        <v>220</v>
      </c>
      <c r="B70" s="37"/>
      <c r="C70" s="8" t="s">
        <v>74</v>
      </c>
      <c r="D70" s="15">
        <v>682</v>
      </c>
      <c r="E70" s="15">
        <v>708</v>
      </c>
      <c r="F70" s="15">
        <v>739</v>
      </c>
    </row>
    <row r="71" spans="1:6" ht="57" thickBot="1" x14ac:dyDescent="0.35">
      <c r="A71" s="37" t="s">
        <v>221</v>
      </c>
      <c r="B71" s="37"/>
      <c r="C71" s="8" t="s">
        <v>222</v>
      </c>
      <c r="D71" s="15">
        <v>706</v>
      </c>
      <c r="E71" s="15">
        <v>735</v>
      </c>
      <c r="F71" s="15">
        <v>769</v>
      </c>
    </row>
    <row r="72" spans="1:6" ht="75.75" thickBot="1" x14ac:dyDescent="0.35">
      <c r="A72" s="37" t="s">
        <v>75</v>
      </c>
      <c r="B72" s="37"/>
      <c r="C72" s="8" t="s">
        <v>76</v>
      </c>
      <c r="D72" s="16">
        <f>D73</f>
        <v>37243</v>
      </c>
      <c r="E72" s="16">
        <f t="shared" ref="E72:F74" si="5">E73</f>
        <v>37243</v>
      </c>
      <c r="F72" s="16">
        <f t="shared" si="5"/>
        <v>37243</v>
      </c>
    </row>
    <row r="73" spans="1:6" ht="38.25" thickBot="1" x14ac:dyDescent="0.35">
      <c r="A73" s="37" t="s">
        <v>77</v>
      </c>
      <c r="B73" s="37"/>
      <c r="C73" s="8" t="s">
        <v>78</v>
      </c>
      <c r="D73" s="15">
        <f>D74</f>
        <v>37243</v>
      </c>
      <c r="E73" s="15">
        <f t="shared" si="5"/>
        <v>37243</v>
      </c>
      <c r="F73" s="15">
        <f t="shared" si="5"/>
        <v>37243</v>
      </c>
    </row>
    <row r="74" spans="1:6" ht="38.25" thickBot="1" x14ac:dyDescent="0.35">
      <c r="A74" s="37" t="s">
        <v>79</v>
      </c>
      <c r="B74" s="37"/>
      <c r="C74" s="8" t="s">
        <v>80</v>
      </c>
      <c r="D74" s="15">
        <f>D75</f>
        <v>37243</v>
      </c>
      <c r="E74" s="15">
        <f t="shared" si="5"/>
        <v>37243</v>
      </c>
      <c r="F74" s="15">
        <f t="shared" si="5"/>
        <v>37243</v>
      </c>
    </row>
    <row r="75" spans="1:6" ht="75.75" thickBot="1" x14ac:dyDescent="0.35">
      <c r="A75" s="37" t="s">
        <v>81</v>
      </c>
      <c r="B75" s="37"/>
      <c r="C75" s="8" t="s">
        <v>82</v>
      </c>
      <c r="D75" s="15">
        <v>37243</v>
      </c>
      <c r="E75" s="15">
        <v>37243</v>
      </c>
      <c r="F75" s="15">
        <v>37243</v>
      </c>
    </row>
    <row r="76" spans="1:6" ht="58.5" customHeight="1" thickBot="1" x14ac:dyDescent="0.35">
      <c r="A76" s="37" t="s">
        <v>83</v>
      </c>
      <c r="B76" s="37"/>
      <c r="C76" s="8" t="s">
        <v>84</v>
      </c>
      <c r="D76" s="16">
        <f>D77+D85+D83</f>
        <v>40000</v>
      </c>
      <c r="E76" s="16">
        <f>E77+E85</f>
        <v>0</v>
      </c>
      <c r="F76" s="16">
        <f>F77+F85</f>
        <v>0</v>
      </c>
    </row>
    <row r="77" spans="1:6" ht="207" hidden="1" thickBot="1" x14ac:dyDescent="0.35">
      <c r="A77" s="38" t="s">
        <v>171</v>
      </c>
      <c r="B77" s="38"/>
      <c r="C77" s="8" t="s">
        <v>172</v>
      </c>
      <c r="D77" s="15">
        <f t="shared" ref="D77:F78" si="6">D78</f>
        <v>0</v>
      </c>
      <c r="E77" s="15">
        <f t="shared" si="6"/>
        <v>0</v>
      </c>
      <c r="F77" s="15">
        <f t="shared" si="6"/>
        <v>0</v>
      </c>
    </row>
    <row r="78" spans="1:6" ht="225.75" hidden="1" thickBot="1" x14ac:dyDescent="0.35">
      <c r="A78" s="38" t="s">
        <v>170</v>
      </c>
      <c r="B78" s="38"/>
      <c r="C78" s="8" t="s">
        <v>173</v>
      </c>
      <c r="D78" s="15">
        <f t="shared" si="6"/>
        <v>0</v>
      </c>
      <c r="E78" s="15">
        <f t="shared" si="6"/>
        <v>0</v>
      </c>
      <c r="F78" s="15">
        <f t="shared" si="6"/>
        <v>0</v>
      </c>
    </row>
    <row r="79" spans="1:6" ht="225.75" hidden="1" thickBot="1" x14ac:dyDescent="0.35">
      <c r="A79" s="38" t="s">
        <v>169</v>
      </c>
      <c r="B79" s="38"/>
      <c r="C79" s="8" t="s">
        <v>168</v>
      </c>
      <c r="D79" s="15"/>
      <c r="E79" s="15">
        <v>0</v>
      </c>
      <c r="F79" s="15">
        <v>0</v>
      </c>
    </row>
    <row r="80" spans="1:6" ht="75.75" hidden="1" thickBot="1" x14ac:dyDescent="0.35">
      <c r="A80" s="37" t="s">
        <v>85</v>
      </c>
      <c r="B80" s="37"/>
      <c r="C80" s="8" t="s">
        <v>86</v>
      </c>
      <c r="D80" s="15">
        <f t="shared" ref="D80:F81" si="7">D81</f>
        <v>0</v>
      </c>
      <c r="E80" s="15">
        <f t="shared" si="7"/>
        <v>0</v>
      </c>
      <c r="F80" s="15">
        <f t="shared" si="7"/>
        <v>0</v>
      </c>
    </row>
    <row r="81" spans="1:6" ht="75.75" hidden="1" thickBot="1" x14ac:dyDescent="0.35">
      <c r="A81" s="37" t="s">
        <v>147</v>
      </c>
      <c r="B81" s="37"/>
      <c r="C81" s="8" t="s">
        <v>148</v>
      </c>
      <c r="D81" s="15">
        <f t="shared" si="7"/>
        <v>0</v>
      </c>
      <c r="E81" s="15">
        <f t="shared" si="7"/>
        <v>0</v>
      </c>
      <c r="F81" s="15">
        <f t="shared" si="7"/>
        <v>0</v>
      </c>
    </row>
    <row r="82" spans="1:6" ht="0.4" hidden="1" customHeight="1" thickBot="1" x14ac:dyDescent="0.35">
      <c r="A82" s="37" t="s">
        <v>149</v>
      </c>
      <c r="B82" s="37"/>
      <c r="C82" s="8" t="s">
        <v>150</v>
      </c>
      <c r="D82" s="15"/>
      <c r="E82" s="15"/>
      <c r="F82" s="15"/>
    </row>
    <row r="83" spans="1:6" ht="225.75" thickBot="1" x14ac:dyDescent="0.35">
      <c r="A83" s="37" t="s">
        <v>369</v>
      </c>
      <c r="B83" s="37"/>
      <c r="C83" s="30" t="s">
        <v>371</v>
      </c>
      <c r="D83" s="15">
        <f>D84</f>
        <v>0</v>
      </c>
      <c r="E83" s="15"/>
      <c r="F83" s="15"/>
    </row>
    <row r="84" spans="1:6" ht="222.4" customHeight="1" thickBot="1" x14ac:dyDescent="0.35">
      <c r="A84" s="37" t="s">
        <v>370</v>
      </c>
      <c r="B84" s="37"/>
      <c r="C84" s="30" t="s">
        <v>371</v>
      </c>
      <c r="D84" s="15"/>
      <c r="E84" s="15"/>
      <c r="F84" s="15"/>
    </row>
    <row r="85" spans="1:6" ht="113.25" thickBot="1" x14ac:dyDescent="0.35">
      <c r="A85" s="37" t="s">
        <v>87</v>
      </c>
      <c r="B85" s="37"/>
      <c r="C85" s="8" t="s">
        <v>88</v>
      </c>
      <c r="D85" s="15">
        <f>D86</f>
        <v>40000</v>
      </c>
      <c r="E85" s="15">
        <f>E86</f>
        <v>0</v>
      </c>
      <c r="F85" s="15">
        <f>F86</f>
        <v>0</v>
      </c>
    </row>
    <row r="86" spans="1:6" ht="132" thickBot="1" x14ac:dyDescent="0.35">
      <c r="A86" s="37" t="s">
        <v>89</v>
      </c>
      <c r="B86" s="37"/>
      <c r="C86" s="8" t="s">
        <v>90</v>
      </c>
      <c r="D86" s="15">
        <v>40000</v>
      </c>
      <c r="E86" s="15"/>
      <c r="F86" s="15"/>
    </row>
    <row r="87" spans="1:6" ht="38.25" thickBot="1" x14ac:dyDescent="0.35">
      <c r="A87" s="37" t="s">
        <v>91</v>
      </c>
      <c r="B87" s="37"/>
      <c r="C87" s="8" t="s">
        <v>92</v>
      </c>
      <c r="D87" s="16">
        <f>D88+D91+D93+D95+D99+D101+D107+D109+D111+D116+D122+D98+D104+D106+D120</f>
        <v>420</v>
      </c>
      <c r="E87" s="16">
        <f>E88+E91+E93+E95+E99+E101+E107+E109+E111+E116+E122+E98+E104+E106+E120</f>
        <v>436</v>
      </c>
      <c r="F87" s="16">
        <f>F88+F91+F93+F95+F99+F101+F107+F109+F111+F116+F122+F98+F104+F106+F120</f>
        <v>453</v>
      </c>
    </row>
    <row r="88" spans="1:6" ht="94.5" hidden="1" thickBot="1" x14ac:dyDescent="0.35">
      <c r="A88" s="38" t="s">
        <v>265</v>
      </c>
      <c r="B88" s="38"/>
      <c r="C88" s="8" t="s">
        <v>266</v>
      </c>
      <c r="D88" s="15">
        <f>D89</f>
        <v>0</v>
      </c>
      <c r="E88" s="15">
        <f>E89</f>
        <v>0</v>
      </c>
      <c r="F88" s="15">
        <f>F89</f>
        <v>0</v>
      </c>
    </row>
    <row r="89" spans="1:6" ht="150.75" hidden="1" thickBot="1" x14ac:dyDescent="0.35">
      <c r="A89" s="18" t="s">
        <v>267</v>
      </c>
      <c r="B89" s="19"/>
      <c r="C89" s="8" t="s">
        <v>268</v>
      </c>
      <c r="D89" s="15">
        <f t="shared" ref="D89:F89" si="8">D90</f>
        <v>0</v>
      </c>
      <c r="E89" s="15">
        <f t="shared" si="8"/>
        <v>0</v>
      </c>
      <c r="F89" s="15">
        <f t="shared" si="8"/>
        <v>0</v>
      </c>
    </row>
    <row r="90" spans="1:6" ht="207" hidden="1" thickBot="1" x14ac:dyDescent="0.35">
      <c r="A90" s="37" t="s">
        <v>270</v>
      </c>
      <c r="B90" s="37"/>
      <c r="C90" s="20" t="s">
        <v>269</v>
      </c>
      <c r="D90" s="15"/>
      <c r="E90" s="15"/>
      <c r="F90" s="15"/>
    </row>
    <row r="91" spans="1:6" ht="207" thickBot="1" x14ac:dyDescent="0.35">
      <c r="A91" s="37" t="s">
        <v>271</v>
      </c>
      <c r="B91" s="37"/>
      <c r="C91" s="20" t="s">
        <v>272</v>
      </c>
      <c r="D91" s="15">
        <f>D92</f>
        <v>8</v>
      </c>
      <c r="E91" s="15">
        <f t="shared" ref="E91:F91" si="9">E92</f>
        <v>8</v>
      </c>
      <c r="F91" s="15">
        <f t="shared" si="9"/>
        <v>9</v>
      </c>
    </row>
    <row r="92" spans="1:6" ht="282" thickBot="1" x14ac:dyDescent="0.35">
      <c r="A92" s="37" t="s">
        <v>273</v>
      </c>
      <c r="B92" s="37"/>
      <c r="C92" s="20" t="s">
        <v>274</v>
      </c>
      <c r="D92" s="15">
        <v>8</v>
      </c>
      <c r="E92" s="15">
        <v>8</v>
      </c>
      <c r="F92" s="15">
        <v>9</v>
      </c>
    </row>
    <row r="93" spans="1:6" ht="150.75" thickBot="1" x14ac:dyDescent="0.35">
      <c r="A93" s="37" t="s">
        <v>276</v>
      </c>
      <c r="B93" s="37"/>
      <c r="C93" s="20" t="s">
        <v>275</v>
      </c>
      <c r="D93" s="15">
        <f>D94</f>
        <v>4</v>
      </c>
      <c r="E93" s="15">
        <f t="shared" ref="E93:F93" si="10">E94</f>
        <v>4</v>
      </c>
      <c r="F93" s="15">
        <f t="shared" si="10"/>
        <v>4</v>
      </c>
    </row>
    <row r="94" spans="1:6" ht="225.75" thickBot="1" x14ac:dyDescent="0.35">
      <c r="A94" s="37" t="s">
        <v>278</v>
      </c>
      <c r="B94" s="37"/>
      <c r="C94" s="20" t="s">
        <v>277</v>
      </c>
      <c r="D94" s="15">
        <v>4</v>
      </c>
      <c r="E94" s="15">
        <v>4</v>
      </c>
      <c r="F94" s="15">
        <v>4</v>
      </c>
    </row>
    <row r="95" spans="1:6" ht="169.5" thickBot="1" x14ac:dyDescent="0.35">
      <c r="A95" s="43" t="s">
        <v>280</v>
      </c>
      <c r="B95" s="43"/>
      <c r="C95" s="20" t="s">
        <v>279</v>
      </c>
      <c r="D95" s="15">
        <f>D96</f>
        <v>55</v>
      </c>
      <c r="E95" s="15">
        <f t="shared" ref="E95:F95" si="11">E96</f>
        <v>57</v>
      </c>
      <c r="F95" s="15">
        <f t="shared" si="11"/>
        <v>59</v>
      </c>
    </row>
    <row r="96" spans="1:6" ht="225.75" thickBot="1" x14ac:dyDescent="0.35">
      <c r="A96" s="38" t="s">
        <v>282</v>
      </c>
      <c r="B96" s="38"/>
      <c r="C96" s="20" t="s">
        <v>281</v>
      </c>
      <c r="D96" s="15">
        <v>55</v>
      </c>
      <c r="E96" s="15">
        <v>57</v>
      </c>
      <c r="F96" s="15">
        <v>59</v>
      </c>
    </row>
    <row r="97" spans="1:6" ht="132" hidden="1" thickBot="1" x14ac:dyDescent="0.35">
      <c r="A97" s="38" t="s">
        <v>321</v>
      </c>
      <c r="B97" s="38"/>
      <c r="C97" s="20" t="s">
        <v>322</v>
      </c>
      <c r="D97" s="15">
        <f>D98</f>
        <v>0</v>
      </c>
      <c r="E97" s="15">
        <f t="shared" ref="E97:F97" si="12">E98</f>
        <v>0</v>
      </c>
      <c r="F97" s="15">
        <f t="shared" si="12"/>
        <v>0</v>
      </c>
    </row>
    <row r="98" spans="1:6" ht="207" hidden="1" thickBot="1" x14ac:dyDescent="0.35">
      <c r="A98" s="38" t="s">
        <v>324</v>
      </c>
      <c r="B98" s="38"/>
      <c r="C98" s="20" t="s">
        <v>323</v>
      </c>
      <c r="D98" s="15"/>
      <c r="E98" s="15"/>
      <c r="F98" s="15"/>
    </row>
    <row r="99" spans="1:6" ht="150.75" hidden="1" thickBot="1" x14ac:dyDescent="0.35">
      <c r="A99" s="38" t="s">
        <v>284</v>
      </c>
      <c r="B99" s="38"/>
      <c r="C99" s="20" t="s">
        <v>283</v>
      </c>
      <c r="D99" s="15">
        <f>D100</f>
        <v>0</v>
      </c>
      <c r="E99" s="15">
        <f t="shared" ref="E99:F99" si="13">E100</f>
        <v>0</v>
      </c>
      <c r="F99" s="15">
        <f t="shared" si="13"/>
        <v>0</v>
      </c>
    </row>
    <row r="100" spans="1:6" ht="207" hidden="1" thickBot="1" x14ac:dyDescent="0.35">
      <c r="A100" s="38" t="s">
        <v>286</v>
      </c>
      <c r="B100" s="38"/>
      <c r="C100" s="20" t="s">
        <v>285</v>
      </c>
      <c r="D100" s="15"/>
      <c r="E100" s="15"/>
      <c r="F100" s="15"/>
    </row>
    <row r="101" spans="1:6" ht="188.25" thickBot="1" x14ac:dyDescent="0.35">
      <c r="A101" s="38" t="s">
        <v>288</v>
      </c>
      <c r="B101" s="38"/>
      <c r="C101" s="20" t="s">
        <v>287</v>
      </c>
      <c r="D101" s="15">
        <f>D102</f>
        <v>8</v>
      </c>
      <c r="E101" s="15">
        <f t="shared" ref="E101:F101" si="14">E102</f>
        <v>8</v>
      </c>
      <c r="F101" s="15">
        <f t="shared" si="14"/>
        <v>8</v>
      </c>
    </row>
    <row r="102" spans="1:6" ht="263.25" thickBot="1" x14ac:dyDescent="0.35">
      <c r="A102" s="38" t="s">
        <v>290</v>
      </c>
      <c r="B102" s="38"/>
      <c r="C102" s="20" t="s">
        <v>289</v>
      </c>
      <c r="D102" s="15">
        <v>8</v>
      </c>
      <c r="E102" s="15">
        <v>8</v>
      </c>
      <c r="F102" s="15">
        <v>8</v>
      </c>
    </row>
    <row r="103" spans="1:6" ht="169.5" thickBot="1" x14ac:dyDescent="0.35">
      <c r="A103" s="38" t="s">
        <v>326</v>
      </c>
      <c r="B103" s="38"/>
      <c r="C103" s="20" t="s">
        <v>325</v>
      </c>
      <c r="D103" s="15">
        <f>D104</f>
        <v>7</v>
      </c>
      <c r="E103" s="15">
        <f t="shared" ref="E103:F103" si="15">E104</f>
        <v>7</v>
      </c>
      <c r="F103" s="15">
        <f t="shared" si="15"/>
        <v>7</v>
      </c>
    </row>
    <row r="104" spans="1:6" ht="300.75" thickBot="1" x14ac:dyDescent="0.35">
      <c r="A104" s="38" t="s">
        <v>327</v>
      </c>
      <c r="B104" s="38"/>
      <c r="C104" s="20" t="s">
        <v>328</v>
      </c>
      <c r="D104" s="15">
        <v>7</v>
      </c>
      <c r="E104" s="15">
        <v>7</v>
      </c>
      <c r="F104" s="15">
        <v>7</v>
      </c>
    </row>
    <row r="105" spans="1:6" ht="169.5" hidden="1" thickBot="1" x14ac:dyDescent="0.35">
      <c r="A105" s="38" t="s">
        <v>331</v>
      </c>
      <c r="B105" s="38"/>
      <c r="C105" s="20" t="s">
        <v>329</v>
      </c>
      <c r="D105" s="15">
        <f>D106</f>
        <v>0</v>
      </c>
      <c r="E105" s="15">
        <f t="shared" ref="E105:F105" si="16">E106</f>
        <v>0</v>
      </c>
      <c r="F105" s="15">
        <f t="shared" si="16"/>
        <v>0</v>
      </c>
    </row>
    <row r="106" spans="1:6" ht="225.75" hidden="1" thickBot="1" x14ac:dyDescent="0.35">
      <c r="A106" s="38" t="s">
        <v>332</v>
      </c>
      <c r="B106" s="38"/>
      <c r="C106" s="20" t="s">
        <v>330</v>
      </c>
      <c r="D106" s="15"/>
      <c r="E106" s="15"/>
      <c r="F106" s="15"/>
    </row>
    <row r="107" spans="1:6" ht="150.75" thickBot="1" x14ac:dyDescent="0.35">
      <c r="A107" s="38" t="s">
        <v>292</v>
      </c>
      <c r="B107" s="38"/>
      <c r="C107" s="20" t="s">
        <v>291</v>
      </c>
      <c r="D107" s="15">
        <f>D108</f>
        <v>1</v>
      </c>
      <c r="E107" s="15">
        <f t="shared" ref="E107:F107" si="17">E108</f>
        <v>1</v>
      </c>
      <c r="F107" s="15">
        <f t="shared" si="17"/>
        <v>1</v>
      </c>
    </row>
    <row r="108" spans="1:6" ht="207" thickBot="1" x14ac:dyDescent="0.35">
      <c r="A108" s="38" t="s">
        <v>294</v>
      </c>
      <c r="B108" s="38"/>
      <c r="C108" s="20" t="s">
        <v>293</v>
      </c>
      <c r="D108" s="15">
        <v>1</v>
      </c>
      <c r="E108" s="15">
        <v>1</v>
      </c>
      <c r="F108" s="15">
        <v>1</v>
      </c>
    </row>
    <row r="109" spans="1:6" ht="169.5" thickBot="1" x14ac:dyDescent="0.35">
      <c r="A109" s="38" t="s">
        <v>296</v>
      </c>
      <c r="B109" s="38"/>
      <c r="C109" s="20" t="s">
        <v>295</v>
      </c>
      <c r="D109" s="15">
        <f>D110</f>
        <v>245</v>
      </c>
      <c r="E109" s="15">
        <f t="shared" ref="E109:F109" si="18">E110</f>
        <v>255</v>
      </c>
      <c r="F109" s="15">
        <f t="shared" si="18"/>
        <v>265</v>
      </c>
    </row>
    <row r="110" spans="1:6" ht="244.5" thickBot="1" x14ac:dyDescent="0.35">
      <c r="A110" s="38" t="s">
        <v>298</v>
      </c>
      <c r="B110" s="38"/>
      <c r="C110" s="20" t="s">
        <v>297</v>
      </c>
      <c r="D110" s="15">
        <v>245</v>
      </c>
      <c r="E110" s="15">
        <v>255</v>
      </c>
      <c r="F110" s="15">
        <v>265</v>
      </c>
    </row>
    <row r="111" spans="1:6" ht="263.25" thickBot="1" x14ac:dyDescent="0.35">
      <c r="A111" s="38" t="s">
        <v>302</v>
      </c>
      <c r="B111" s="38"/>
      <c r="C111" s="20" t="s">
        <v>301</v>
      </c>
      <c r="D111" s="15">
        <f>D112</f>
        <v>92</v>
      </c>
      <c r="E111" s="15">
        <f>E112</f>
        <v>96</v>
      </c>
      <c r="F111" s="15">
        <f>F112</f>
        <v>100</v>
      </c>
    </row>
    <row r="112" spans="1:6" ht="132" thickBot="1" x14ac:dyDescent="0.35">
      <c r="A112" s="38" t="s">
        <v>300</v>
      </c>
      <c r="B112" s="38"/>
      <c r="C112" s="20" t="s">
        <v>299</v>
      </c>
      <c r="D112" s="15">
        <f>D113+D115</f>
        <v>92</v>
      </c>
      <c r="E112" s="15">
        <f t="shared" ref="E112:F112" si="19">E113+E115</f>
        <v>96</v>
      </c>
      <c r="F112" s="15">
        <f t="shared" si="19"/>
        <v>100</v>
      </c>
    </row>
    <row r="113" spans="1:6" ht="169.5" thickBot="1" x14ac:dyDescent="0.35">
      <c r="A113" s="38" t="s">
        <v>304</v>
      </c>
      <c r="B113" s="38"/>
      <c r="C113" s="20" t="s">
        <v>303</v>
      </c>
      <c r="D113" s="15">
        <v>90</v>
      </c>
      <c r="E113" s="15">
        <v>93</v>
      </c>
      <c r="F113" s="15">
        <v>97</v>
      </c>
    </row>
    <row r="114" spans="1:6" ht="207" thickBot="1" x14ac:dyDescent="0.35">
      <c r="A114" s="38" t="s">
        <v>306</v>
      </c>
      <c r="B114" s="38"/>
      <c r="C114" s="20" t="s">
        <v>305</v>
      </c>
      <c r="D114" s="15">
        <f>D115</f>
        <v>2</v>
      </c>
      <c r="E114" s="15">
        <f t="shared" ref="E114:F114" si="20">E115</f>
        <v>3</v>
      </c>
      <c r="F114" s="15">
        <f t="shared" si="20"/>
        <v>3</v>
      </c>
    </row>
    <row r="115" spans="1:6" ht="169.5" thickBot="1" x14ac:dyDescent="0.35">
      <c r="A115" s="38" t="s">
        <v>308</v>
      </c>
      <c r="B115" s="38"/>
      <c r="C115" s="20" t="s">
        <v>307</v>
      </c>
      <c r="D115" s="15">
        <v>2</v>
      </c>
      <c r="E115" s="15">
        <v>3</v>
      </c>
      <c r="F115" s="15">
        <v>3</v>
      </c>
    </row>
    <row r="116" spans="1:6" ht="38.25" hidden="1" thickBot="1" x14ac:dyDescent="0.35">
      <c r="A116" s="38" t="s">
        <v>310</v>
      </c>
      <c r="B116" s="38"/>
      <c r="C116" s="20" t="s">
        <v>309</v>
      </c>
      <c r="D116" s="15">
        <f>D117</f>
        <v>0</v>
      </c>
      <c r="E116" s="15">
        <f t="shared" ref="E116:F116" si="21">E117</f>
        <v>0</v>
      </c>
      <c r="F116" s="15">
        <f t="shared" si="21"/>
        <v>0</v>
      </c>
    </row>
    <row r="117" spans="1:6" ht="207" hidden="1" thickBot="1" x14ac:dyDescent="0.35">
      <c r="A117" s="38" t="s">
        <v>312</v>
      </c>
      <c r="B117" s="38"/>
      <c r="C117" s="20" t="s">
        <v>311</v>
      </c>
      <c r="D117" s="15">
        <f>D118+D119</f>
        <v>0</v>
      </c>
      <c r="E117" s="15">
        <f t="shared" ref="E117:F117" si="22">E118+E119</f>
        <v>0</v>
      </c>
      <c r="F117" s="15">
        <f t="shared" si="22"/>
        <v>0</v>
      </c>
    </row>
    <row r="118" spans="1:6" ht="113.25" hidden="1" thickBot="1" x14ac:dyDescent="0.35">
      <c r="A118" s="38" t="s">
        <v>314</v>
      </c>
      <c r="B118" s="38"/>
      <c r="C118" s="20" t="s">
        <v>313</v>
      </c>
      <c r="D118" s="15"/>
      <c r="E118" s="15"/>
      <c r="F118" s="15"/>
    </row>
    <row r="119" spans="1:6" ht="150.75" hidden="1" thickBot="1" x14ac:dyDescent="0.35">
      <c r="A119" s="38" t="s">
        <v>316</v>
      </c>
      <c r="B119" s="38"/>
      <c r="C119" s="20" t="s">
        <v>315</v>
      </c>
      <c r="D119" s="15"/>
      <c r="E119" s="15"/>
      <c r="F119" s="15"/>
    </row>
    <row r="120" spans="1:6" ht="113.25" hidden="1" thickBot="1" x14ac:dyDescent="0.35">
      <c r="A120" s="38" t="s">
        <v>334</v>
      </c>
      <c r="B120" s="38"/>
      <c r="C120" s="20" t="s">
        <v>333</v>
      </c>
      <c r="D120" s="15">
        <f>D121</f>
        <v>0</v>
      </c>
      <c r="E120" s="15">
        <f t="shared" ref="E120:F120" si="23">E121</f>
        <v>0</v>
      </c>
      <c r="F120" s="15">
        <f t="shared" si="23"/>
        <v>0</v>
      </c>
    </row>
    <row r="121" spans="1:6" ht="263.25" hidden="1" thickBot="1" x14ac:dyDescent="0.35">
      <c r="A121" s="38" t="s">
        <v>336</v>
      </c>
      <c r="B121" s="38"/>
      <c r="C121" s="20" t="s">
        <v>335</v>
      </c>
      <c r="D121" s="15"/>
      <c r="E121" s="15"/>
      <c r="F121" s="15"/>
    </row>
    <row r="122" spans="1:6" ht="169.5" thickBot="1" x14ac:dyDescent="0.35">
      <c r="A122" s="37" t="s">
        <v>318</v>
      </c>
      <c r="B122" s="37"/>
      <c r="C122" s="20" t="s">
        <v>317</v>
      </c>
      <c r="D122" s="15">
        <f>D123</f>
        <v>0</v>
      </c>
      <c r="E122" s="15">
        <f>E123</f>
        <v>0</v>
      </c>
      <c r="F122" s="15">
        <f>F123</f>
        <v>0</v>
      </c>
    </row>
    <row r="123" spans="1:6" ht="169.5" thickBot="1" x14ac:dyDescent="0.35">
      <c r="A123" s="37" t="s">
        <v>320</v>
      </c>
      <c r="B123" s="37"/>
      <c r="C123" s="20" t="s">
        <v>319</v>
      </c>
      <c r="D123" s="15"/>
      <c r="E123" s="15"/>
      <c r="F123" s="15"/>
    </row>
    <row r="124" spans="1:6" ht="38.25" thickBot="1" x14ac:dyDescent="0.35">
      <c r="A124" s="37" t="s">
        <v>93</v>
      </c>
      <c r="B124" s="37"/>
      <c r="C124" s="8" t="s">
        <v>94</v>
      </c>
      <c r="D124" s="16">
        <f t="shared" ref="D124:F125" si="24">D125</f>
        <v>191</v>
      </c>
      <c r="E124" s="16">
        <f t="shared" si="24"/>
        <v>191</v>
      </c>
      <c r="F124" s="16">
        <f t="shared" si="24"/>
        <v>191</v>
      </c>
    </row>
    <row r="125" spans="1:6" ht="19.5" thickBot="1" x14ac:dyDescent="0.35">
      <c r="A125" s="37" t="s">
        <v>95</v>
      </c>
      <c r="B125" s="37"/>
      <c r="C125" s="8" t="s">
        <v>96</v>
      </c>
      <c r="D125" s="15">
        <f t="shared" si="24"/>
        <v>191</v>
      </c>
      <c r="E125" s="15">
        <f t="shared" si="24"/>
        <v>191</v>
      </c>
      <c r="F125" s="15">
        <f t="shared" si="24"/>
        <v>191</v>
      </c>
    </row>
    <row r="126" spans="1:6" ht="57" thickBot="1" x14ac:dyDescent="0.35">
      <c r="A126" s="37" t="s">
        <v>97</v>
      </c>
      <c r="B126" s="37"/>
      <c r="C126" s="8" t="s">
        <v>98</v>
      </c>
      <c r="D126" s="15">
        <v>191</v>
      </c>
      <c r="E126" s="15">
        <v>191</v>
      </c>
      <c r="F126" s="15">
        <v>191</v>
      </c>
    </row>
    <row r="127" spans="1:6" ht="38.25" thickBot="1" x14ac:dyDescent="0.35">
      <c r="A127" s="37" t="s">
        <v>99</v>
      </c>
      <c r="B127" s="37"/>
      <c r="C127" s="8" t="s">
        <v>100</v>
      </c>
      <c r="D127" s="34">
        <f>SUM(D128+D208)</f>
        <v>789575.20000000007</v>
      </c>
      <c r="E127" s="34">
        <f>SUM(E128+E208)</f>
        <v>1519958.7</v>
      </c>
      <c r="F127" s="34">
        <f>SUM(F128+F208)</f>
        <v>1547550.7</v>
      </c>
    </row>
    <row r="128" spans="1:6" ht="94.5" thickBot="1" x14ac:dyDescent="0.35">
      <c r="A128" s="37" t="s">
        <v>101</v>
      </c>
      <c r="B128" s="37"/>
      <c r="C128" s="8" t="s">
        <v>102</v>
      </c>
      <c r="D128" s="15">
        <f>SUM(D129+D134+D180+D197)</f>
        <v>784740.20000000007</v>
      </c>
      <c r="E128" s="15">
        <f t="shared" ref="E128:F128" si="25">SUM(E129+E134+E180+E197)</f>
        <v>1515123.7</v>
      </c>
      <c r="F128" s="15">
        <f t="shared" si="25"/>
        <v>1542715.7</v>
      </c>
    </row>
    <row r="129" spans="1:6" ht="38.25" thickBot="1" x14ac:dyDescent="0.35">
      <c r="A129" s="37" t="s">
        <v>176</v>
      </c>
      <c r="B129" s="37"/>
      <c r="C129" s="8" t="s">
        <v>103</v>
      </c>
      <c r="D129" s="15">
        <f>SUM(D130+D132)</f>
        <v>97238</v>
      </c>
      <c r="E129" s="15">
        <f>SUM(E130+E132)</f>
        <v>48294</v>
      </c>
      <c r="F129" s="15">
        <f>SUM(F130+F132)</f>
        <v>36302</v>
      </c>
    </row>
    <row r="130" spans="1:6" ht="38.25" thickBot="1" x14ac:dyDescent="0.35">
      <c r="A130" s="37" t="s">
        <v>175</v>
      </c>
      <c r="B130" s="37"/>
      <c r="C130" s="8" t="s">
        <v>104</v>
      </c>
      <c r="D130" s="15">
        <f>SUM(D131)</f>
        <v>48643</v>
      </c>
      <c r="E130" s="15">
        <f>SUM(E131)</f>
        <v>48294</v>
      </c>
      <c r="F130" s="15">
        <f>SUM(F131)</f>
        <v>36302</v>
      </c>
    </row>
    <row r="131" spans="1:6" ht="75.75" thickBot="1" x14ac:dyDescent="0.35">
      <c r="A131" s="37" t="s">
        <v>174</v>
      </c>
      <c r="B131" s="37"/>
      <c r="C131" s="8" t="s">
        <v>105</v>
      </c>
      <c r="D131" s="15">
        <v>48643</v>
      </c>
      <c r="E131" s="15">
        <v>48294</v>
      </c>
      <c r="F131" s="15">
        <v>36302</v>
      </c>
    </row>
    <row r="132" spans="1:6" ht="57" thickBot="1" x14ac:dyDescent="0.35">
      <c r="A132" s="37" t="s">
        <v>177</v>
      </c>
      <c r="B132" s="37"/>
      <c r="C132" s="8" t="s">
        <v>154</v>
      </c>
      <c r="D132" s="15">
        <f>SUM(D133)</f>
        <v>48595</v>
      </c>
      <c r="E132" s="15">
        <f>SUM(E133)</f>
        <v>0</v>
      </c>
      <c r="F132" s="15">
        <f>SUM(F133)</f>
        <v>0</v>
      </c>
    </row>
    <row r="133" spans="1:6" ht="75.75" thickBot="1" x14ac:dyDescent="0.35">
      <c r="A133" s="37" t="s">
        <v>178</v>
      </c>
      <c r="B133" s="37"/>
      <c r="C133" s="8" t="s">
        <v>155</v>
      </c>
      <c r="D133" s="15">
        <v>48595</v>
      </c>
      <c r="E133" s="15"/>
      <c r="F133" s="15"/>
    </row>
    <row r="134" spans="1:6" ht="57" thickBot="1" x14ac:dyDescent="0.35">
      <c r="A134" s="37" t="s">
        <v>179</v>
      </c>
      <c r="B134" s="37"/>
      <c r="C134" s="8" t="s">
        <v>106</v>
      </c>
      <c r="D134" s="15">
        <f>SUM(D141+D143+D145+D147+D154+D156+D158+D160+D162+D164+D166+D168+D170+D174+D178)</f>
        <v>193237.6</v>
      </c>
      <c r="E134" s="15">
        <f t="shared" ref="E134:F134" si="26">SUM(E141+E143+E145+E147+E154+E156+E158+E160+E162+E164+E166+E168+E170+E174+E178)</f>
        <v>948229.8</v>
      </c>
      <c r="F134" s="15">
        <f t="shared" si="26"/>
        <v>957479.8</v>
      </c>
    </row>
    <row r="135" spans="1:6" ht="57" hidden="1" thickBot="1" x14ac:dyDescent="0.35">
      <c r="A135" s="37" t="s">
        <v>180</v>
      </c>
      <c r="B135" s="37"/>
      <c r="C135" s="8" t="s">
        <v>107</v>
      </c>
      <c r="D135" s="15">
        <f>SUM(D136)</f>
        <v>0</v>
      </c>
      <c r="E135" s="15">
        <f>SUM(E136)</f>
        <v>0</v>
      </c>
      <c r="F135" s="15">
        <f>SUM(F136)</f>
        <v>0</v>
      </c>
    </row>
    <row r="136" spans="1:6" ht="75.75" hidden="1" thickBot="1" x14ac:dyDescent="0.35">
      <c r="A136" s="37" t="s">
        <v>181</v>
      </c>
      <c r="B136" s="37"/>
      <c r="C136" s="8" t="s">
        <v>108</v>
      </c>
      <c r="D136" s="15"/>
      <c r="E136" s="15"/>
      <c r="F136" s="15"/>
    </row>
    <row r="137" spans="1:6" ht="94.5" hidden="1" thickBot="1" x14ac:dyDescent="0.35">
      <c r="A137" s="37" t="s">
        <v>109</v>
      </c>
      <c r="B137" s="37"/>
      <c r="C137" s="8" t="s">
        <v>110</v>
      </c>
      <c r="D137" s="15">
        <f>SUM(D138)</f>
        <v>0</v>
      </c>
      <c r="E137" s="15">
        <f>SUM(E138)</f>
        <v>0</v>
      </c>
      <c r="F137" s="15">
        <f>SUM(F138)</f>
        <v>0</v>
      </c>
    </row>
    <row r="138" spans="1:6" ht="94.5" hidden="1" thickBot="1" x14ac:dyDescent="0.35">
      <c r="A138" s="37" t="s">
        <v>111</v>
      </c>
      <c r="B138" s="37"/>
      <c r="C138" s="8" t="s">
        <v>112</v>
      </c>
      <c r="D138" s="15"/>
      <c r="E138" s="15"/>
      <c r="F138" s="15"/>
    </row>
    <row r="139" spans="1:6" ht="207" hidden="1" thickBot="1" x14ac:dyDescent="0.35">
      <c r="A139" s="37" t="s">
        <v>184</v>
      </c>
      <c r="B139" s="37"/>
      <c r="C139" s="8" t="s">
        <v>113</v>
      </c>
      <c r="D139" s="15">
        <f>SUM(D140)</f>
        <v>0</v>
      </c>
      <c r="E139" s="15">
        <f>SUM(E140)</f>
        <v>0</v>
      </c>
      <c r="F139" s="15">
        <f>SUM(F140)</f>
        <v>0</v>
      </c>
    </row>
    <row r="140" spans="1:6" ht="207" hidden="1" thickBot="1" x14ac:dyDescent="0.35">
      <c r="A140" s="37" t="s">
        <v>185</v>
      </c>
      <c r="B140" s="37"/>
      <c r="C140" s="8" t="s">
        <v>113</v>
      </c>
      <c r="D140" s="15"/>
      <c r="E140" s="15"/>
      <c r="F140" s="15"/>
    </row>
    <row r="141" spans="1:6" ht="138.75" hidden="1" thickBot="1" x14ac:dyDescent="0.35">
      <c r="A141" s="37" t="s">
        <v>252</v>
      </c>
      <c r="B141" s="37"/>
      <c r="C141" s="21" t="s">
        <v>253</v>
      </c>
      <c r="D141" s="15">
        <f>SUM(D142)</f>
        <v>0</v>
      </c>
      <c r="E141" s="15">
        <f t="shared" ref="E141:F141" si="27">SUM(E142)</f>
        <v>0</v>
      </c>
      <c r="F141" s="15">
        <f t="shared" si="27"/>
        <v>0</v>
      </c>
    </row>
    <row r="142" spans="1:6" ht="156" hidden="1" thickBot="1" x14ac:dyDescent="0.35">
      <c r="A142" s="37" t="s">
        <v>254</v>
      </c>
      <c r="B142" s="37"/>
      <c r="C142" s="21" t="s">
        <v>255</v>
      </c>
      <c r="D142" s="15"/>
      <c r="E142" s="15"/>
      <c r="F142" s="15"/>
    </row>
    <row r="143" spans="1:6" ht="69.75" thickBot="1" x14ac:dyDescent="0.35">
      <c r="A143" s="37" t="s">
        <v>260</v>
      </c>
      <c r="B143" s="37"/>
      <c r="C143" s="21" t="s">
        <v>261</v>
      </c>
      <c r="D143" s="15">
        <f>SUM(D144)</f>
        <v>19168.900000000001</v>
      </c>
      <c r="E143" s="15">
        <f t="shared" ref="E143:F143" si="28">SUM(E144)</f>
        <v>785617.6</v>
      </c>
      <c r="F143" s="15">
        <f t="shared" si="28"/>
        <v>807655</v>
      </c>
    </row>
    <row r="144" spans="1:6" ht="94.5" customHeight="1" thickBot="1" x14ac:dyDescent="0.35">
      <c r="A144" s="37" t="s">
        <v>262</v>
      </c>
      <c r="B144" s="37"/>
      <c r="C144" s="21" t="s">
        <v>112</v>
      </c>
      <c r="D144" s="15">
        <v>19168.900000000001</v>
      </c>
      <c r="E144" s="15">
        <v>785617.6</v>
      </c>
      <c r="F144" s="15">
        <v>807655</v>
      </c>
    </row>
    <row r="145" spans="1:6" ht="173.25" thickBot="1" x14ac:dyDescent="0.35">
      <c r="A145" s="37" t="s">
        <v>184</v>
      </c>
      <c r="B145" s="37"/>
      <c r="C145" s="21" t="s">
        <v>113</v>
      </c>
      <c r="D145" s="15">
        <f>SUM(D146)</f>
        <v>81242.7</v>
      </c>
      <c r="E145" s="15">
        <f>SUM(E146)</f>
        <v>39904.699999999997</v>
      </c>
      <c r="F145" s="15">
        <f>SUM(F146)</f>
        <v>76050.8</v>
      </c>
    </row>
    <row r="146" spans="1:6" ht="190.5" thickBot="1" x14ac:dyDescent="0.35">
      <c r="A146" s="37" t="s">
        <v>185</v>
      </c>
      <c r="B146" s="37"/>
      <c r="C146" s="21" t="s">
        <v>245</v>
      </c>
      <c r="D146" s="15">
        <v>81242.7</v>
      </c>
      <c r="E146" s="15">
        <v>39904.699999999997</v>
      </c>
      <c r="F146" s="15">
        <v>76050.8</v>
      </c>
    </row>
    <row r="147" spans="1:6" ht="13.5" thickBot="1" x14ac:dyDescent="0.25">
      <c r="A147" s="38" t="s">
        <v>188</v>
      </c>
      <c r="B147" s="38"/>
      <c r="C147" s="55" t="s">
        <v>356</v>
      </c>
      <c r="D147" s="54">
        <f>SUM(D153)</f>
        <v>1803.7</v>
      </c>
      <c r="E147" s="54">
        <f>SUM(E153)</f>
        <v>0</v>
      </c>
      <c r="F147" s="54">
        <f>SUM(F153)</f>
        <v>0</v>
      </c>
    </row>
    <row r="148" spans="1:6" ht="13.5" thickBot="1" x14ac:dyDescent="0.25">
      <c r="A148" s="38"/>
      <c r="B148" s="38"/>
      <c r="C148" s="55"/>
      <c r="D148" s="54"/>
      <c r="E148" s="54"/>
      <c r="F148" s="54"/>
    </row>
    <row r="149" spans="1:6" ht="13.5" thickBot="1" x14ac:dyDescent="0.25">
      <c r="A149" s="38"/>
      <c r="B149" s="38"/>
      <c r="C149" s="55"/>
      <c r="D149" s="54"/>
      <c r="E149" s="54"/>
      <c r="F149" s="54"/>
    </row>
    <row r="150" spans="1:6" ht="13.5" thickBot="1" x14ac:dyDescent="0.25">
      <c r="A150" s="38"/>
      <c r="B150" s="38"/>
      <c r="C150" s="55"/>
      <c r="D150" s="54"/>
      <c r="E150" s="54"/>
      <c r="F150" s="54"/>
    </row>
    <row r="151" spans="1:6" ht="13.5" thickBot="1" x14ac:dyDescent="0.25">
      <c r="A151" s="38"/>
      <c r="B151" s="38"/>
      <c r="C151" s="55"/>
      <c r="D151" s="54"/>
      <c r="E151" s="54"/>
      <c r="F151" s="54"/>
    </row>
    <row r="152" spans="1:6" ht="48.6" customHeight="1" thickBot="1" x14ac:dyDescent="0.25">
      <c r="A152" s="38"/>
      <c r="B152" s="38"/>
      <c r="C152" s="55"/>
      <c r="D152" s="54"/>
      <c r="E152" s="54"/>
      <c r="F152" s="54"/>
    </row>
    <row r="153" spans="1:6" ht="128.44999999999999" customHeight="1" thickBot="1" x14ac:dyDescent="0.35">
      <c r="A153" s="37" t="s">
        <v>187</v>
      </c>
      <c r="B153" s="37"/>
      <c r="C153" s="8" t="s">
        <v>357</v>
      </c>
      <c r="D153" s="15">
        <v>1803.7</v>
      </c>
      <c r="E153" s="15"/>
      <c r="F153" s="15"/>
    </row>
    <row r="154" spans="1:6" ht="142.9" hidden="1" customHeight="1" thickBot="1" x14ac:dyDescent="0.35">
      <c r="A154" s="37" t="s">
        <v>241</v>
      </c>
      <c r="B154" s="37"/>
      <c r="C154" s="21" t="s">
        <v>361</v>
      </c>
      <c r="D154" s="15">
        <f>SUM(D155)</f>
        <v>0</v>
      </c>
      <c r="E154" s="15">
        <f t="shared" ref="E154:F154" si="29">SUM(E155)</f>
        <v>0</v>
      </c>
      <c r="F154" s="15">
        <f t="shared" si="29"/>
        <v>0</v>
      </c>
    </row>
    <row r="155" spans="1:6" ht="141" hidden="1" customHeight="1" thickBot="1" x14ac:dyDescent="0.35">
      <c r="A155" s="37" t="s">
        <v>242</v>
      </c>
      <c r="B155" s="37"/>
      <c r="C155" s="21" t="s">
        <v>360</v>
      </c>
      <c r="D155" s="15"/>
      <c r="E155" s="15"/>
      <c r="F155" s="15"/>
    </row>
    <row r="156" spans="1:6" ht="96" hidden="1" customHeight="1" thickBot="1" x14ac:dyDescent="0.35">
      <c r="A156" s="37" t="s">
        <v>243</v>
      </c>
      <c r="B156" s="37"/>
      <c r="C156" s="21" t="s">
        <v>363</v>
      </c>
      <c r="D156" s="15">
        <f>SUM(D157)</f>
        <v>0</v>
      </c>
      <c r="E156" s="15">
        <f t="shared" ref="E156:F156" si="30">SUM(E157)</f>
        <v>0</v>
      </c>
      <c r="F156" s="15">
        <f t="shared" si="30"/>
        <v>0</v>
      </c>
    </row>
    <row r="157" spans="1:6" ht="117" hidden="1" customHeight="1" thickBot="1" x14ac:dyDescent="0.35">
      <c r="A157" s="37" t="s">
        <v>244</v>
      </c>
      <c r="B157" s="37"/>
      <c r="C157" s="21" t="s">
        <v>362</v>
      </c>
      <c r="D157" s="15"/>
      <c r="E157" s="15"/>
      <c r="F157" s="15"/>
    </row>
    <row r="158" spans="1:6" ht="130.15" hidden="1" customHeight="1" thickBot="1" x14ac:dyDescent="0.35">
      <c r="A158" s="37" t="s">
        <v>248</v>
      </c>
      <c r="B158" s="37"/>
      <c r="C158" s="21" t="s">
        <v>251</v>
      </c>
      <c r="D158" s="15">
        <f>D159</f>
        <v>0</v>
      </c>
      <c r="E158" s="15">
        <f t="shared" ref="E158:F158" si="31">SUM(E159)</f>
        <v>0</v>
      </c>
      <c r="F158" s="15">
        <f t="shared" si="31"/>
        <v>0</v>
      </c>
    </row>
    <row r="159" spans="1:6" ht="131.44999999999999" hidden="1" customHeight="1" thickBot="1" x14ac:dyDescent="0.35">
      <c r="A159" s="37" t="s">
        <v>250</v>
      </c>
      <c r="B159" s="37"/>
      <c r="C159" s="21" t="s">
        <v>249</v>
      </c>
      <c r="D159" s="15"/>
      <c r="E159" s="15"/>
      <c r="F159" s="15"/>
    </row>
    <row r="160" spans="1:6" ht="78.599999999999994" hidden="1" customHeight="1" thickBot="1" x14ac:dyDescent="0.35">
      <c r="A160" s="46" t="s">
        <v>358</v>
      </c>
      <c r="B160" s="47"/>
      <c r="C160" s="21" t="s">
        <v>365</v>
      </c>
      <c r="D160" s="15">
        <f>SUM(D161)</f>
        <v>0</v>
      </c>
      <c r="E160" s="15">
        <f t="shared" ref="E160:F160" si="32">SUM(E161)</f>
        <v>0</v>
      </c>
      <c r="F160" s="15">
        <f t="shared" si="32"/>
        <v>0</v>
      </c>
    </row>
    <row r="161" spans="1:12" ht="78.599999999999994" hidden="1" customHeight="1" thickBot="1" x14ac:dyDescent="0.35">
      <c r="A161" s="46" t="s">
        <v>359</v>
      </c>
      <c r="B161" s="47"/>
      <c r="C161" s="21" t="s">
        <v>364</v>
      </c>
      <c r="D161" s="15"/>
      <c r="E161" s="15"/>
      <c r="F161" s="15"/>
    </row>
    <row r="162" spans="1:12" ht="113.45" customHeight="1" thickBot="1" x14ac:dyDescent="0.35">
      <c r="A162" s="38" t="s">
        <v>341</v>
      </c>
      <c r="B162" s="38"/>
      <c r="C162" s="21" t="s">
        <v>342</v>
      </c>
      <c r="D162" s="15">
        <f>SUM(D163)</f>
        <v>16050.3</v>
      </c>
      <c r="E162" s="15">
        <f t="shared" ref="E162:F162" si="33">SUM(E163)</f>
        <v>16050.3</v>
      </c>
      <c r="F162" s="15">
        <f t="shared" si="33"/>
        <v>16050.3</v>
      </c>
    </row>
    <row r="163" spans="1:12" ht="138.75" thickBot="1" x14ac:dyDescent="0.35">
      <c r="A163" s="38" t="s">
        <v>343</v>
      </c>
      <c r="B163" s="38"/>
      <c r="C163" s="21" t="s">
        <v>344</v>
      </c>
      <c r="D163" s="15">
        <v>16050.3</v>
      </c>
      <c r="E163" s="15">
        <v>16050.3</v>
      </c>
      <c r="F163" s="15">
        <v>16050.3</v>
      </c>
    </row>
    <row r="164" spans="1:12" ht="173.25" hidden="1" thickBot="1" x14ac:dyDescent="0.35">
      <c r="A164" s="38" t="s">
        <v>352</v>
      </c>
      <c r="B164" s="38"/>
      <c r="C164" s="21" t="s">
        <v>354</v>
      </c>
      <c r="D164" s="15">
        <f>SUM(D165)</f>
        <v>0</v>
      </c>
      <c r="E164" s="15">
        <f t="shared" ref="E164:F164" si="34">SUM(E165)</f>
        <v>0</v>
      </c>
      <c r="F164" s="15">
        <f t="shared" si="34"/>
        <v>0</v>
      </c>
    </row>
    <row r="165" spans="1:12" ht="88.9" hidden="1" customHeight="1" thickBot="1" x14ac:dyDescent="0.35">
      <c r="A165" s="38" t="s">
        <v>351</v>
      </c>
      <c r="B165" s="38"/>
      <c r="C165" s="21" t="s">
        <v>353</v>
      </c>
      <c r="D165" s="15"/>
      <c r="E165" s="15"/>
      <c r="F165" s="15"/>
    </row>
    <row r="166" spans="1:12" ht="88.9" customHeight="1" thickBot="1" x14ac:dyDescent="0.35">
      <c r="A166" s="37" t="s">
        <v>233</v>
      </c>
      <c r="B166" s="37"/>
      <c r="C166" s="21" t="s">
        <v>236</v>
      </c>
      <c r="D166" s="15">
        <f>SUM(D167)</f>
        <v>0</v>
      </c>
      <c r="E166" s="15">
        <f t="shared" ref="E166:F166" si="35">SUM(E167)</f>
        <v>1111.9000000000001</v>
      </c>
      <c r="F166" s="15">
        <f t="shared" si="35"/>
        <v>0</v>
      </c>
    </row>
    <row r="167" spans="1:12" ht="108.6" customHeight="1" thickBot="1" x14ac:dyDescent="0.35">
      <c r="A167" s="37" t="s">
        <v>234</v>
      </c>
      <c r="B167" s="37"/>
      <c r="C167" s="21" t="s">
        <v>235</v>
      </c>
      <c r="D167" s="15"/>
      <c r="E167" s="15">
        <v>1111.9000000000001</v>
      </c>
      <c r="F167" s="15"/>
    </row>
    <row r="168" spans="1:12" ht="59.45" customHeight="1" thickBot="1" x14ac:dyDescent="0.35">
      <c r="A168" s="37" t="s">
        <v>237</v>
      </c>
      <c r="B168" s="37"/>
      <c r="C168" s="21" t="s">
        <v>239</v>
      </c>
      <c r="D168" s="15">
        <f>SUM(D169)</f>
        <v>3666.8</v>
      </c>
      <c r="E168" s="15">
        <f t="shared" ref="E168:F168" si="36">SUM(E169)</f>
        <v>3666.8</v>
      </c>
      <c r="F168" s="15">
        <f t="shared" si="36"/>
        <v>3696</v>
      </c>
    </row>
    <row r="169" spans="1:12" ht="62.45" customHeight="1" thickBot="1" x14ac:dyDescent="0.35">
      <c r="A169" s="37" t="s">
        <v>238</v>
      </c>
      <c r="B169" s="37"/>
      <c r="C169" s="21" t="s">
        <v>240</v>
      </c>
      <c r="D169" s="15">
        <v>3666.8</v>
      </c>
      <c r="E169" s="15">
        <v>3666.8</v>
      </c>
      <c r="F169" s="15">
        <v>3696</v>
      </c>
    </row>
    <row r="170" spans="1:12" ht="38.25" thickBot="1" x14ac:dyDescent="0.35">
      <c r="A170" s="37" t="s">
        <v>186</v>
      </c>
      <c r="B170" s="37"/>
      <c r="C170" s="8" t="s">
        <v>114</v>
      </c>
      <c r="D170" s="35">
        <f>SUM(D171)</f>
        <v>144</v>
      </c>
      <c r="E170" s="15">
        <f>SUM(E171)</f>
        <v>144.19999999999999</v>
      </c>
      <c r="F170" s="15">
        <f>SUM(F171)</f>
        <v>148.5</v>
      </c>
    </row>
    <row r="171" spans="1:12" ht="57" thickBot="1" x14ac:dyDescent="0.35">
      <c r="A171" s="37" t="s">
        <v>189</v>
      </c>
      <c r="B171" s="37"/>
      <c r="C171" s="8" t="s">
        <v>115</v>
      </c>
      <c r="D171" s="35">
        <v>144</v>
      </c>
      <c r="E171" s="35">
        <v>144.19999999999999</v>
      </c>
      <c r="F171" s="35">
        <v>148.5</v>
      </c>
    </row>
    <row r="172" spans="1:12" ht="188.25" hidden="1" thickBot="1" x14ac:dyDescent="0.35">
      <c r="A172" s="37" t="s">
        <v>190</v>
      </c>
      <c r="B172" s="37"/>
      <c r="C172" s="8" t="s">
        <v>116</v>
      </c>
      <c r="D172" s="15">
        <f>SUM(D173)</f>
        <v>0</v>
      </c>
      <c r="E172" s="15">
        <f>SUM(E173)</f>
        <v>0</v>
      </c>
      <c r="F172" s="15">
        <f>SUM(F173)</f>
        <v>0</v>
      </c>
    </row>
    <row r="173" spans="1:12" ht="252.75" hidden="1" thickBot="1" x14ac:dyDescent="0.35">
      <c r="A173" s="37" t="s">
        <v>191</v>
      </c>
      <c r="B173" s="37"/>
      <c r="C173" s="8" t="s">
        <v>117</v>
      </c>
      <c r="D173" s="15"/>
      <c r="E173" s="15"/>
      <c r="F173" s="15"/>
      <c r="K173" s="4" t="s">
        <v>223</v>
      </c>
      <c r="L173" s="5" t="s">
        <v>224</v>
      </c>
    </row>
    <row r="174" spans="1:12" ht="57" thickBot="1" x14ac:dyDescent="0.35">
      <c r="A174" s="37" t="s">
        <v>256</v>
      </c>
      <c r="B174" s="37"/>
      <c r="C174" s="22" t="s">
        <v>258</v>
      </c>
      <c r="D174" s="15">
        <f>SUM(D175)</f>
        <v>1912.8</v>
      </c>
      <c r="E174" s="15">
        <f>SUM(E175)</f>
        <v>0</v>
      </c>
      <c r="F174" s="15">
        <f>SUM(F175)</f>
        <v>0</v>
      </c>
      <c r="K174" s="4"/>
      <c r="L174" s="5"/>
    </row>
    <row r="175" spans="1:12" ht="75.75" thickBot="1" x14ac:dyDescent="0.35">
      <c r="A175" s="37" t="s">
        <v>257</v>
      </c>
      <c r="B175" s="37"/>
      <c r="C175" s="22" t="s">
        <v>259</v>
      </c>
      <c r="D175" s="15">
        <v>1912.8</v>
      </c>
      <c r="E175" s="15"/>
      <c r="F175" s="15"/>
      <c r="K175" s="4"/>
      <c r="L175" s="5"/>
    </row>
    <row r="176" spans="1:12" ht="94.5" hidden="1" thickBot="1" x14ac:dyDescent="0.35">
      <c r="A176" s="38" t="s">
        <v>182</v>
      </c>
      <c r="B176" s="38"/>
      <c r="C176" s="8" t="s">
        <v>110</v>
      </c>
      <c r="D176" s="15">
        <f>E176</f>
        <v>0</v>
      </c>
      <c r="E176" s="15">
        <f>F176</f>
        <v>0</v>
      </c>
      <c r="F176" s="15">
        <f>G176</f>
        <v>0</v>
      </c>
    </row>
    <row r="177" spans="1:6" ht="94.5" hidden="1" thickBot="1" x14ac:dyDescent="0.35">
      <c r="A177" s="38" t="s">
        <v>183</v>
      </c>
      <c r="B177" s="38"/>
      <c r="C177" s="8" t="s">
        <v>112</v>
      </c>
      <c r="D177" s="15"/>
      <c r="E177" s="15"/>
      <c r="F177" s="15"/>
    </row>
    <row r="178" spans="1:6" ht="19.5" thickBot="1" x14ac:dyDescent="0.35">
      <c r="A178" s="37" t="s">
        <v>192</v>
      </c>
      <c r="B178" s="37"/>
      <c r="C178" s="8" t="s">
        <v>118</v>
      </c>
      <c r="D178" s="15">
        <f>SUM(D179)</f>
        <v>69248.399999999994</v>
      </c>
      <c r="E178" s="15">
        <f t="shared" ref="E178:F178" si="37">SUM(E179)</f>
        <v>101734.3</v>
      </c>
      <c r="F178" s="15">
        <f t="shared" si="37"/>
        <v>53879.199999999997</v>
      </c>
    </row>
    <row r="179" spans="1:6" ht="38.25" thickBot="1" x14ac:dyDescent="0.35">
      <c r="A179" s="37" t="s">
        <v>193</v>
      </c>
      <c r="B179" s="37"/>
      <c r="C179" s="8" t="s">
        <v>119</v>
      </c>
      <c r="D179" s="15">
        <v>69248.399999999994</v>
      </c>
      <c r="E179" s="15">
        <v>101734.3</v>
      </c>
      <c r="F179" s="15">
        <v>53879.199999999997</v>
      </c>
    </row>
    <row r="180" spans="1:6" ht="38.25" thickBot="1" x14ac:dyDescent="0.35">
      <c r="A180" s="37" t="s">
        <v>194</v>
      </c>
      <c r="B180" s="37"/>
      <c r="C180" s="8" t="s">
        <v>120</v>
      </c>
      <c r="D180" s="15">
        <f>SUM(D181+D183+D185+D187+D189+D191+D193+D195)</f>
        <v>439568.7</v>
      </c>
      <c r="E180" s="15">
        <f t="shared" ref="E180:F180" si="38">SUM(E181+E183+E185+E187+E189+E191+E193+E195)</f>
        <v>464536.7</v>
      </c>
      <c r="F180" s="15">
        <f t="shared" si="38"/>
        <v>495654.6</v>
      </c>
    </row>
    <row r="181" spans="1:6" ht="75.75" thickBot="1" x14ac:dyDescent="0.35">
      <c r="A181" s="37" t="s">
        <v>195</v>
      </c>
      <c r="B181" s="37"/>
      <c r="C181" s="8" t="s">
        <v>121</v>
      </c>
      <c r="D181" s="15">
        <f>SUM(D182)</f>
        <v>9408</v>
      </c>
      <c r="E181" s="15">
        <f t="shared" ref="E181:F181" si="39">SUM(E182)</f>
        <v>8332</v>
      </c>
      <c r="F181" s="15">
        <f t="shared" si="39"/>
        <v>8645</v>
      </c>
    </row>
    <row r="182" spans="1:6" ht="94.5" thickBot="1" x14ac:dyDescent="0.35">
      <c r="A182" s="37" t="s">
        <v>196</v>
      </c>
      <c r="B182" s="37"/>
      <c r="C182" s="8" t="s">
        <v>122</v>
      </c>
      <c r="D182" s="15">
        <v>9408</v>
      </c>
      <c r="E182" s="15">
        <v>8332</v>
      </c>
      <c r="F182" s="15">
        <v>8645</v>
      </c>
    </row>
    <row r="183" spans="1:6" ht="113.25" hidden="1" thickBot="1" x14ac:dyDescent="0.35">
      <c r="A183" s="37" t="s">
        <v>200</v>
      </c>
      <c r="B183" s="37"/>
      <c r="C183" s="8" t="s">
        <v>123</v>
      </c>
      <c r="D183" s="15">
        <f>SUM(D184)</f>
        <v>0</v>
      </c>
      <c r="E183" s="15">
        <f>SUM(E184)</f>
        <v>0</v>
      </c>
      <c r="F183" s="15">
        <f>SUM(F184)</f>
        <v>0</v>
      </c>
    </row>
    <row r="184" spans="1:6" ht="132" hidden="1" thickBot="1" x14ac:dyDescent="0.35">
      <c r="A184" s="37" t="s">
        <v>199</v>
      </c>
      <c r="B184" s="37"/>
      <c r="C184" s="8" t="s">
        <v>124</v>
      </c>
      <c r="D184" s="15"/>
      <c r="E184" s="15"/>
      <c r="F184" s="15"/>
    </row>
    <row r="185" spans="1:6" ht="169.5" thickBot="1" x14ac:dyDescent="0.35">
      <c r="A185" s="37" t="s">
        <v>197</v>
      </c>
      <c r="B185" s="37"/>
      <c r="C185" s="8" t="s">
        <v>125</v>
      </c>
      <c r="D185" s="15">
        <f>SUM(D186)</f>
        <v>223.4</v>
      </c>
      <c r="E185" s="15">
        <f>SUM(E186)</f>
        <v>232.3</v>
      </c>
      <c r="F185" s="15">
        <f>SUM(F186)</f>
        <v>241.6</v>
      </c>
    </row>
    <row r="186" spans="1:6" ht="188.25" thickBot="1" x14ac:dyDescent="0.35">
      <c r="A186" s="37" t="s">
        <v>198</v>
      </c>
      <c r="B186" s="37"/>
      <c r="C186" s="8" t="s">
        <v>126</v>
      </c>
      <c r="D186" s="15">
        <v>223.4</v>
      </c>
      <c r="E186" s="15">
        <v>232.3</v>
      </c>
      <c r="F186" s="15">
        <v>241.6</v>
      </c>
    </row>
    <row r="187" spans="1:6" ht="132" thickBot="1" x14ac:dyDescent="0.35">
      <c r="A187" s="37" t="s">
        <v>201</v>
      </c>
      <c r="B187" s="37"/>
      <c r="C187" s="8" t="s">
        <v>156</v>
      </c>
      <c r="D187" s="15">
        <f>SUM(D188)</f>
        <v>0</v>
      </c>
      <c r="E187" s="15">
        <f t="shared" ref="E187:F187" si="40">SUM(E188)</f>
        <v>0</v>
      </c>
      <c r="F187" s="15">
        <f t="shared" si="40"/>
        <v>0</v>
      </c>
    </row>
    <row r="188" spans="1:6" ht="150.75" thickBot="1" x14ac:dyDescent="0.35">
      <c r="A188" s="37" t="s">
        <v>202</v>
      </c>
      <c r="B188" s="37"/>
      <c r="C188" s="8" t="s">
        <v>157</v>
      </c>
      <c r="D188" s="15"/>
      <c r="E188" s="15"/>
      <c r="F188" s="15"/>
    </row>
    <row r="189" spans="1:6" ht="94.5" hidden="1" thickBot="1" x14ac:dyDescent="0.35">
      <c r="A189" s="37" t="s">
        <v>203</v>
      </c>
      <c r="B189" s="37"/>
      <c r="C189" s="8" t="s">
        <v>127</v>
      </c>
      <c r="D189" s="15">
        <f>SUM(D190)</f>
        <v>0</v>
      </c>
      <c r="E189" s="15">
        <f>SUM(E190)</f>
        <v>0</v>
      </c>
      <c r="F189" s="15">
        <f>SUM(F190)</f>
        <v>0</v>
      </c>
    </row>
    <row r="190" spans="1:6" ht="132" hidden="1" thickBot="1" x14ac:dyDescent="0.35">
      <c r="A190" s="37" t="s">
        <v>204</v>
      </c>
      <c r="B190" s="37"/>
      <c r="C190" s="8" t="s">
        <v>128</v>
      </c>
      <c r="D190" s="15"/>
      <c r="E190" s="15"/>
      <c r="F190" s="15"/>
    </row>
    <row r="191" spans="1:6" ht="57" hidden="1" thickBot="1" x14ac:dyDescent="0.35">
      <c r="A191" s="37" t="s">
        <v>346</v>
      </c>
      <c r="B191" s="37"/>
      <c r="C191" s="8" t="s">
        <v>347</v>
      </c>
      <c r="D191" s="15">
        <f>SUM(D192)</f>
        <v>0</v>
      </c>
      <c r="E191" s="15">
        <f t="shared" ref="E191:F191" si="41">SUM(E192)</f>
        <v>0</v>
      </c>
      <c r="F191" s="15">
        <f t="shared" si="41"/>
        <v>0</v>
      </c>
    </row>
    <row r="192" spans="1:6" ht="75.75" hidden="1" thickBot="1" x14ac:dyDescent="0.35">
      <c r="A192" s="45" t="s">
        <v>345</v>
      </c>
      <c r="B192" s="45"/>
      <c r="C192" s="8" t="s">
        <v>348</v>
      </c>
      <c r="D192" s="15"/>
      <c r="E192" s="15"/>
      <c r="F192" s="15"/>
    </row>
    <row r="193" spans="1:6" ht="38.25" thickBot="1" x14ac:dyDescent="0.35">
      <c r="A193" s="38" t="s">
        <v>206</v>
      </c>
      <c r="B193" s="38"/>
      <c r="C193" s="8" t="s">
        <v>205</v>
      </c>
      <c r="D193" s="15">
        <f>D194</f>
        <v>13025</v>
      </c>
      <c r="E193" s="15">
        <f>E194</f>
        <v>13530</v>
      </c>
      <c r="F193" s="15">
        <f>F194</f>
        <v>14070</v>
      </c>
    </row>
    <row r="194" spans="1:6" ht="38.25" thickBot="1" x14ac:dyDescent="0.35">
      <c r="A194" s="38" t="s">
        <v>207</v>
      </c>
      <c r="B194" s="38"/>
      <c r="C194" s="8" t="s">
        <v>219</v>
      </c>
      <c r="D194" s="15">
        <v>13025</v>
      </c>
      <c r="E194" s="15">
        <v>13530</v>
      </c>
      <c r="F194" s="15">
        <v>14070</v>
      </c>
    </row>
    <row r="195" spans="1:6" ht="19.5" thickBot="1" x14ac:dyDescent="0.35">
      <c r="A195" s="37" t="s">
        <v>208</v>
      </c>
      <c r="B195" s="37"/>
      <c r="C195" s="8" t="s">
        <v>129</v>
      </c>
      <c r="D195" s="15">
        <f>SUM(D196)</f>
        <v>416912.3</v>
      </c>
      <c r="E195" s="15">
        <f>SUM(E196)</f>
        <v>442442.4</v>
      </c>
      <c r="F195" s="15">
        <f>SUM(F196)</f>
        <v>472698</v>
      </c>
    </row>
    <row r="196" spans="1:6" ht="38.25" thickBot="1" x14ac:dyDescent="0.35">
      <c r="A196" s="37" t="s">
        <v>209</v>
      </c>
      <c r="B196" s="37"/>
      <c r="C196" s="8" t="s">
        <v>130</v>
      </c>
      <c r="D196" s="15">
        <v>416912.3</v>
      </c>
      <c r="E196" s="15">
        <v>442442.4</v>
      </c>
      <c r="F196" s="15">
        <v>472698</v>
      </c>
    </row>
    <row r="197" spans="1:6" ht="19.5" thickBot="1" x14ac:dyDescent="0.35">
      <c r="A197" s="37" t="s">
        <v>210</v>
      </c>
      <c r="B197" s="37"/>
      <c r="C197" s="8" t="s">
        <v>131</v>
      </c>
      <c r="D197" s="15">
        <f>SUM(D198+D200+D202+D204+D206)</f>
        <v>54695.9</v>
      </c>
      <c r="E197" s="15">
        <f t="shared" ref="E197:F197" si="42">SUM(E198+E200+E202+E204+E206)</f>
        <v>54063.200000000004</v>
      </c>
      <c r="F197" s="15">
        <f t="shared" si="42"/>
        <v>53279.3</v>
      </c>
    </row>
    <row r="198" spans="1:6" ht="132" thickBot="1" x14ac:dyDescent="0.35">
      <c r="A198" s="37" t="s">
        <v>211</v>
      </c>
      <c r="B198" s="37"/>
      <c r="C198" s="8" t="s">
        <v>132</v>
      </c>
      <c r="D198" s="15">
        <f>SUM(D199)</f>
        <v>27486.5</v>
      </c>
      <c r="E198" s="15">
        <f>SUM(E199)</f>
        <v>26853.8</v>
      </c>
      <c r="F198" s="15">
        <f>SUM(F199)</f>
        <v>29069.9</v>
      </c>
    </row>
    <row r="199" spans="1:6" ht="150.75" thickBot="1" x14ac:dyDescent="0.35">
      <c r="A199" s="37" t="s">
        <v>212</v>
      </c>
      <c r="B199" s="37"/>
      <c r="C199" s="8" t="s">
        <v>133</v>
      </c>
      <c r="D199" s="15">
        <v>27486.5</v>
      </c>
      <c r="E199" s="15">
        <v>26853.8</v>
      </c>
      <c r="F199" s="15">
        <v>29069.9</v>
      </c>
    </row>
    <row r="200" spans="1:6" ht="132" hidden="1" thickBot="1" x14ac:dyDescent="0.35">
      <c r="A200" s="37" t="s">
        <v>134</v>
      </c>
      <c r="B200" s="37"/>
      <c r="C200" s="8" t="s">
        <v>135</v>
      </c>
      <c r="D200" s="15">
        <f>SUM(D201)</f>
        <v>0</v>
      </c>
      <c r="E200" s="15">
        <f>SUM(E201)</f>
        <v>0</v>
      </c>
      <c r="F200" s="15">
        <f>SUM(F201)</f>
        <v>0</v>
      </c>
    </row>
    <row r="201" spans="1:6" ht="113.25" hidden="1" thickBot="1" x14ac:dyDescent="0.35">
      <c r="A201" s="37" t="s">
        <v>136</v>
      </c>
      <c r="B201" s="37"/>
      <c r="C201" s="8" t="s">
        <v>137</v>
      </c>
      <c r="D201" s="15"/>
      <c r="E201" s="15"/>
      <c r="F201" s="15"/>
    </row>
    <row r="202" spans="1:6" ht="188.25" thickBot="1" x14ac:dyDescent="0.35">
      <c r="A202" s="37" t="s">
        <v>383</v>
      </c>
      <c r="B202" s="37"/>
      <c r="C202" s="33" t="s">
        <v>384</v>
      </c>
      <c r="D202" s="15">
        <f>SUM(D203)</f>
        <v>3454.4</v>
      </c>
      <c r="E202" s="15">
        <f>SUM(E203)</f>
        <v>3454.4</v>
      </c>
      <c r="F202" s="15">
        <f>SUM(F203)</f>
        <v>3454.4</v>
      </c>
    </row>
    <row r="203" spans="1:6" ht="207" thickBot="1" x14ac:dyDescent="0.35">
      <c r="A203" s="37" t="s">
        <v>381</v>
      </c>
      <c r="B203" s="37"/>
      <c r="C203" s="33" t="s">
        <v>382</v>
      </c>
      <c r="D203" s="15">
        <v>3454.4</v>
      </c>
      <c r="E203" s="15">
        <v>3454.4</v>
      </c>
      <c r="F203" s="15">
        <v>3454.4</v>
      </c>
    </row>
    <row r="204" spans="1:6" ht="169.5" thickBot="1" x14ac:dyDescent="0.35">
      <c r="A204" s="45" t="s">
        <v>337</v>
      </c>
      <c r="B204" s="45"/>
      <c r="C204" s="8" t="s">
        <v>338</v>
      </c>
      <c r="D204" s="15">
        <f>SUM(D205)</f>
        <v>20389.400000000001</v>
      </c>
      <c r="E204" s="15">
        <f t="shared" ref="E204:F204" si="43">SUM(E205)</f>
        <v>20389.400000000001</v>
      </c>
      <c r="F204" s="15">
        <f t="shared" si="43"/>
        <v>20389.400000000001</v>
      </c>
    </row>
    <row r="205" spans="1:6" ht="188.25" thickBot="1" x14ac:dyDescent="0.35">
      <c r="A205" s="45" t="s">
        <v>339</v>
      </c>
      <c r="B205" s="45"/>
      <c r="C205" s="8" t="s">
        <v>340</v>
      </c>
      <c r="D205" s="15">
        <v>20389.400000000001</v>
      </c>
      <c r="E205" s="15">
        <v>20389.400000000001</v>
      </c>
      <c r="F205" s="15">
        <v>20389.400000000001</v>
      </c>
    </row>
    <row r="206" spans="1:6" ht="57" thickBot="1" x14ac:dyDescent="0.35">
      <c r="A206" s="37" t="s">
        <v>213</v>
      </c>
      <c r="B206" s="37"/>
      <c r="C206" s="8" t="s">
        <v>138</v>
      </c>
      <c r="D206" s="15">
        <f>SUM(D207)</f>
        <v>3365.6</v>
      </c>
      <c r="E206" s="15">
        <f>SUM(E207)</f>
        <v>3365.6</v>
      </c>
      <c r="F206" s="15">
        <f>SUM(F207)</f>
        <v>365.6</v>
      </c>
    </row>
    <row r="207" spans="1:6" ht="75.75" thickBot="1" x14ac:dyDescent="0.35">
      <c r="A207" s="37" t="s">
        <v>214</v>
      </c>
      <c r="B207" s="37"/>
      <c r="C207" s="8" t="s">
        <v>139</v>
      </c>
      <c r="D207" s="15">
        <v>3365.6</v>
      </c>
      <c r="E207" s="15">
        <v>3365.6</v>
      </c>
      <c r="F207" s="15">
        <v>365.6</v>
      </c>
    </row>
    <row r="208" spans="1:6" ht="38.25" thickBot="1" x14ac:dyDescent="0.35">
      <c r="A208" s="37" t="s">
        <v>140</v>
      </c>
      <c r="B208" s="37"/>
      <c r="C208" s="8" t="s">
        <v>141</v>
      </c>
      <c r="D208" s="15">
        <f>SUM(D209)</f>
        <v>4835</v>
      </c>
      <c r="E208" s="15">
        <f t="shared" ref="E208:F208" si="44">SUM(E209)</f>
        <v>4835</v>
      </c>
      <c r="F208" s="15">
        <f t="shared" si="44"/>
        <v>4835</v>
      </c>
    </row>
    <row r="209" spans="1:6" ht="57" thickBot="1" x14ac:dyDescent="0.35">
      <c r="A209" s="37" t="s">
        <v>215</v>
      </c>
      <c r="B209" s="37"/>
      <c r="C209" s="8" t="s">
        <v>142</v>
      </c>
      <c r="D209" s="15">
        <f>SUM(D211:D215)</f>
        <v>4835</v>
      </c>
      <c r="E209" s="15">
        <f t="shared" ref="E209:F209" si="45">SUM(E211:E215)</f>
        <v>4835</v>
      </c>
      <c r="F209" s="15">
        <f t="shared" si="45"/>
        <v>4835</v>
      </c>
    </row>
    <row r="210" spans="1:6" ht="94.5" hidden="1" thickBot="1" x14ac:dyDescent="0.35">
      <c r="A210" s="37" t="s">
        <v>217</v>
      </c>
      <c r="B210" s="37"/>
      <c r="C210" s="8" t="s">
        <v>143</v>
      </c>
      <c r="D210" s="15"/>
      <c r="E210" s="15"/>
      <c r="F210" s="15"/>
    </row>
    <row r="211" spans="1:6" ht="225.75" thickBot="1" x14ac:dyDescent="0.35">
      <c r="A211" s="37" t="s">
        <v>216</v>
      </c>
      <c r="B211" s="37"/>
      <c r="C211" s="8" t="s">
        <v>247</v>
      </c>
      <c r="D211" s="15">
        <v>2430</v>
      </c>
      <c r="E211" s="15">
        <v>2430</v>
      </c>
      <c r="F211" s="15">
        <v>2430</v>
      </c>
    </row>
    <row r="212" spans="1:6" ht="94.5" hidden="1" thickBot="1" x14ac:dyDescent="0.35">
      <c r="A212" s="37" t="s">
        <v>217</v>
      </c>
      <c r="B212" s="37"/>
      <c r="C212" s="8" t="s">
        <v>143</v>
      </c>
      <c r="D212" s="15"/>
      <c r="E212" s="15"/>
      <c r="F212" s="15"/>
    </row>
    <row r="213" spans="1:6" ht="57" thickBot="1" x14ac:dyDescent="0.35">
      <c r="A213" s="37" t="s">
        <v>218</v>
      </c>
      <c r="B213" s="37"/>
      <c r="C213" s="8" t="s">
        <v>144</v>
      </c>
      <c r="D213" s="15">
        <v>2045</v>
      </c>
      <c r="E213" s="15">
        <v>2045</v>
      </c>
      <c r="F213" s="15">
        <v>2045</v>
      </c>
    </row>
    <row r="214" spans="1:6" ht="75.75" thickBot="1" x14ac:dyDescent="0.35">
      <c r="A214" s="50" t="s">
        <v>263</v>
      </c>
      <c r="B214" s="50"/>
      <c r="C214" s="8" t="s">
        <v>355</v>
      </c>
      <c r="D214" s="36">
        <v>360</v>
      </c>
      <c r="E214" s="36">
        <v>360</v>
      </c>
      <c r="F214" s="36">
        <v>360</v>
      </c>
    </row>
    <row r="215" spans="1:6" ht="75" hidden="1" x14ac:dyDescent="0.3">
      <c r="A215" s="48" t="s">
        <v>264</v>
      </c>
      <c r="B215" s="49"/>
      <c r="C215" s="9" t="s">
        <v>246</v>
      </c>
      <c r="D215" s="12"/>
      <c r="E215" s="13"/>
      <c r="F215" s="13"/>
    </row>
    <row r="218" spans="1:6" ht="18.75" x14ac:dyDescent="0.3">
      <c r="A218" s="31" t="s">
        <v>372</v>
      </c>
      <c r="B218" s="31"/>
      <c r="C218" s="32"/>
      <c r="D218" s="31"/>
      <c r="E218" s="31"/>
    </row>
    <row r="219" spans="1:6" ht="18.75" x14ac:dyDescent="0.3">
      <c r="A219" s="31" t="s">
        <v>373</v>
      </c>
      <c r="B219" s="31"/>
      <c r="C219" s="32"/>
      <c r="D219" s="31"/>
      <c r="E219" s="31"/>
    </row>
    <row r="220" spans="1:6" ht="18.75" x14ac:dyDescent="0.3">
      <c r="A220" s="31" t="s">
        <v>374</v>
      </c>
      <c r="B220" s="31"/>
      <c r="C220" s="32"/>
      <c r="D220" s="31" t="s">
        <v>385</v>
      </c>
      <c r="E220" s="31"/>
    </row>
    <row r="221" spans="1:6" ht="18.75" x14ac:dyDescent="0.3">
      <c r="A221" s="31"/>
      <c r="B221" s="31"/>
      <c r="C221" s="32"/>
      <c r="D221" s="31"/>
      <c r="E221" s="31"/>
    </row>
  </sheetData>
  <mergeCells count="206">
    <mergeCell ref="A83:B83"/>
    <mergeCell ref="A55:B55"/>
    <mergeCell ref="A36:B36"/>
    <mergeCell ref="A37:B37"/>
    <mergeCell ref="A38:B38"/>
    <mergeCell ref="A51:B51"/>
    <mergeCell ref="A41:B41"/>
    <mergeCell ref="A46:B46"/>
    <mergeCell ref="A49:B49"/>
    <mergeCell ref="A43:B43"/>
    <mergeCell ref="A44:B44"/>
    <mergeCell ref="A76:B76"/>
    <mergeCell ref="A80:B80"/>
    <mergeCell ref="A69:B69"/>
    <mergeCell ref="A70:B70"/>
    <mergeCell ref="A74:B74"/>
    <mergeCell ref="A75:B75"/>
    <mergeCell ref="A72:B72"/>
    <mergeCell ref="A77:B77"/>
    <mergeCell ref="A78:B78"/>
    <mergeCell ref="A28:B28"/>
    <mergeCell ref="A35:B35"/>
    <mergeCell ref="A31:B31"/>
    <mergeCell ref="A32:B32"/>
    <mergeCell ref="A23:B23"/>
    <mergeCell ref="A33:B33"/>
    <mergeCell ref="A39:B39"/>
    <mergeCell ref="A34:B34"/>
    <mergeCell ref="A60:B60"/>
    <mergeCell ref="A56:B56"/>
    <mergeCell ref="A45:B45"/>
    <mergeCell ref="A42:B42"/>
    <mergeCell ref="A47:B47"/>
    <mergeCell ref="A48:B48"/>
    <mergeCell ref="A26:B26"/>
    <mergeCell ref="A25:B25"/>
    <mergeCell ref="D13:F13"/>
    <mergeCell ref="A3:F3"/>
    <mergeCell ref="A4:F4"/>
    <mergeCell ref="A5:F5"/>
    <mergeCell ref="A7:F7"/>
    <mergeCell ref="A6:F6"/>
    <mergeCell ref="A9:F12"/>
    <mergeCell ref="F147:F152"/>
    <mergeCell ref="A50:B50"/>
    <mergeCell ref="A81:B81"/>
    <mergeCell ref="A85:B85"/>
    <mergeCell ref="A82:B82"/>
    <mergeCell ref="A133:B133"/>
    <mergeCell ref="A132:B132"/>
    <mergeCell ref="A64:B64"/>
    <mergeCell ref="A71:B71"/>
    <mergeCell ref="A52:B52"/>
    <mergeCell ref="A61:B61"/>
    <mergeCell ref="A53:B53"/>
    <mergeCell ref="A62:B62"/>
    <mergeCell ref="A58:B58"/>
    <mergeCell ref="A59:B59"/>
    <mergeCell ref="A57:B57"/>
    <mergeCell ref="A54:B54"/>
    <mergeCell ref="E147:E152"/>
    <mergeCell ref="D147:D152"/>
    <mergeCell ref="C147:C152"/>
    <mergeCell ref="A93:B93"/>
    <mergeCell ref="A119:B119"/>
    <mergeCell ref="A104:B104"/>
    <mergeCell ref="A106:B106"/>
    <mergeCell ref="A87:B87"/>
    <mergeCell ref="A121:B121"/>
    <mergeCell ref="A120:B120"/>
    <mergeCell ref="A118:B118"/>
    <mergeCell ref="A110:B110"/>
    <mergeCell ref="A111:B111"/>
    <mergeCell ref="A112:B112"/>
    <mergeCell ref="A113:B113"/>
    <mergeCell ref="A114:B114"/>
    <mergeCell ref="A134:B134"/>
    <mergeCell ref="A135:B135"/>
    <mergeCell ref="A136:B136"/>
    <mergeCell ref="A137:B137"/>
    <mergeCell ref="A138:B138"/>
    <mergeCell ref="A139:B139"/>
    <mergeCell ref="A126:B126"/>
    <mergeCell ref="A130:B130"/>
    <mergeCell ref="A86:B86"/>
    <mergeCell ref="A105:B105"/>
    <mergeCell ref="A109:B109"/>
    <mergeCell ref="A88:B88"/>
    <mergeCell ref="A92:B92"/>
    <mergeCell ref="A79:B79"/>
    <mergeCell ref="A94:B94"/>
    <mergeCell ref="A84:B84"/>
    <mergeCell ref="A201:B201"/>
    <mergeCell ref="A200:B200"/>
    <mergeCell ref="A198:B198"/>
    <mergeCell ref="A199:B199"/>
    <mergeCell ref="A176:B176"/>
    <mergeCell ref="A177:B177"/>
    <mergeCell ref="A188:B188"/>
    <mergeCell ref="A190:B190"/>
    <mergeCell ref="A193:B193"/>
    <mergeCell ref="A194:B194"/>
    <mergeCell ref="A185:B185"/>
    <mergeCell ref="A195:B195"/>
    <mergeCell ref="A196:B196"/>
    <mergeCell ref="A197:B197"/>
    <mergeCell ref="A186:B186"/>
    <mergeCell ref="A189:B189"/>
    <mergeCell ref="A19:B19"/>
    <mergeCell ref="A20:B20"/>
    <mergeCell ref="A184:B184"/>
    <mergeCell ref="A140:B140"/>
    <mergeCell ref="A145:B145"/>
    <mergeCell ref="A146:B146"/>
    <mergeCell ref="A172:B172"/>
    <mergeCell ref="A181:B181"/>
    <mergeCell ref="A182:B182"/>
    <mergeCell ref="A183:B183"/>
    <mergeCell ref="A123:B123"/>
    <mergeCell ref="A127:B127"/>
    <mergeCell ref="A128:B128"/>
    <mergeCell ref="A21:B21"/>
    <mergeCell ref="A97:B97"/>
    <mergeCell ref="A98:B98"/>
    <mergeCell ref="A103:B103"/>
    <mergeCell ref="A22:B22"/>
    <mergeCell ref="A29:B29"/>
    <mergeCell ref="A30:B30"/>
    <mergeCell ref="A27:B27"/>
    <mergeCell ref="A40:B40"/>
    <mergeCell ref="A179:B179"/>
    <mergeCell ref="A180:B180"/>
    <mergeCell ref="A215:B215"/>
    <mergeCell ref="A213:B213"/>
    <mergeCell ref="A207:B207"/>
    <mergeCell ref="A208:B208"/>
    <mergeCell ref="A209:B209"/>
    <mergeCell ref="A211:B211"/>
    <mergeCell ref="A212:B212"/>
    <mergeCell ref="A202:B202"/>
    <mergeCell ref="A203:B203"/>
    <mergeCell ref="A206:B206"/>
    <mergeCell ref="A204:B204"/>
    <mergeCell ref="A205:B205"/>
    <mergeCell ref="A214:B214"/>
    <mergeCell ref="A210:B210"/>
    <mergeCell ref="A187:B187"/>
    <mergeCell ref="A192:B192"/>
    <mergeCell ref="A191:B191"/>
    <mergeCell ref="A178:B178"/>
    <mergeCell ref="A160:B160"/>
    <mergeCell ref="A153:B153"/>
    <mergeCell ref="A147:B152"/>
    <mergeCell ref="A170:B170"/>
    <mergeCell ref="A171:B171"/>
    <mergeCell ref="A158:B158"/>
    <mergeCell ref="A159:B159"/>
    <mergeCell ref="A162:B162"/>
    <mergeCell ref="A163:B163"/>
    <mergeCell ref="A161:B161"/>
    <mergeCell ref="A174:B174"/>
    <mergeCell ref="A175:B175"/>
    <mergeCell ref="A167:B167"/>
    <mergeCell ref="A168:B168"/>
    <mergeCell ref="A169:B169"/>
    <mergeCell ref="A14:B14"/>
    <mergeCell ref="A16:B16"/>
    <mergeCell ref="A17:B17"/>
    <mergeCell ref="A18:B18"/>
    <mergeCell ref="A173:B173"/>
    <mergeCell ref="A129:B129"/>
    <mergeCell ref="A90:B90"/>
    <mergeCell ref="A91:B91"/>
    <mergeCell ref="A63:B63"/>
    <mergeCell ref="A65:B65"/>
    <mergeCell ref="A124:B124"/>
    <mergeCell ref="A95:B95"/>
    <mergeCell ref="A96:B96"/>
    <mergeCell ref="A99:B99"/>
    <mergeCell ref="A100:B100"/>
    <mergeCell ref="A101:B101"/>
    <mergeCell ref="A102:B102"/>
    <mergeCell ref="A107:B107"/>
    <mergeCell ref="A108:B108"/>
    <mergeCell ref="A66:B66"/>
    <mergeCell ref="A67:B67"/>
    <mergeCell ref="A73:B73"/>
    <mergeCell ref="A68:B68"/>
    <mergeCell ref="A24:B24"/>
    <mergeCell ref="A131:B131"/>
    <mergeCell ref="A122:B122"/>
    <mergeCell ref="A115:B115"/>
    <mergeCell ref="A157:B157"/>
    <mergeCell ref="A141:B141"/>
    <mergeCell ref="A142:B142"/>
    <mergeCell ref="A143:B143"/>
    <mergeCell ref="A144:B144"/>
    <mergeCell ref="A166:B166"/>
    <mergeCell ref="A154:B154"/>
    <mergeCell ref="A155:B155"/>
    <mergeCell ref="A156:B156"/>
    <mergeCell ref="A125:B125"/>
    <mergeCell ref="A117:B117"/>
    <mergeCell ref="A116:B116"/>
    <mergeCell ref="A164:B164"/>
    <mergeCell ref="A165:B165"/>
  </mergeCells>
  <phoneticPr fontId="0" type="noConversion"/>
  <printOptions horizontalCentered="1"/>
  <pageMargins left="0.74803149606299213" right="0.27559055118110237" top="0.31496062992125984" bottom="0.31496062992125984" header="0.15748031496062992" footer="0.15748031496062992"/>
  <pageSetup paperSize="9" scale="70"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32" sqref="B32"/>
    </sheetView>
  </sheetViews>
  <sheetFormatPr defaultRowHeight="12.75" x14ac:dyDescent="0.2"/>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User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plan2</dc:creator>
  <cp:lastModifiedBy>Макаренко</cp:lastModifiedBy>
  <cp:lastPrinted>2023-11-13T11:11:44Z</cp:lastPrinted>
  <dcterms:created xsi:type="dcterms:W3CDTF">2017-10-13T13:56:48Z</dcterms:created>
  <dcterms:modified xsi:type="dcterms:W3CDTF">2023-11-13T11:31:48Z</dcterms:modified>
</cp:coreProperties>
</file>